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6\02提出用\02財政課修正（面積のみ修正）\"/>
    </mc:Choice>
  </mc:AlternateContent>
  <workbookProtection workbookAlgorithmName="SHA-512" workbookHashValue="NpB5zDBV6v/1lZlJBZPazQoMtY3C1XbTpbpxyA8Jvm3wfqFgoCeUdn1XsK9uSUOxNmANa8OXTA/MiDQjMFPgcQ==" workbookSaltValue="x7qvCkRppf7/TcMWEE84U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<sst xmlns="http://schemas.openxmlformats.org/spreadsheetml/2006/main" count="228" uniqueCount="113">
  <si>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</si>
  <si>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</si>
  <si>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</si>
  <si>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</si>
  <si>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</si>
  <si>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</si>
  <si>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</si>
  <si>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</si>
  <si>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</si>
  <si>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</si>
  <si>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</si>
  <si>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</si>
  <si>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</si>
  <si>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</si>
  <si>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</si>
  <si>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</si>
  <si>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</si>
  <si>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</si>
  <si>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</si>
  <si>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</si>
  <si>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</si>
  <si>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</si>
  <si>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</si>
  <si>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</si>
  <si>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</si>
  <si>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</si>
  <si>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</si>
  <si>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</si>
  <si>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</si>
  <si>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</si>
  <si>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</si>
  <si>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</si>
  <si>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</si>
  <si>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</si>
  <si>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</si>
  <si>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</si>
  <si>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</si>
  <si>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</si>
  <si>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</si>
  <si>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</si>
  <si>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</si>
  <si>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</si>
  <si>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</si>
  <si>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</si>
  <si>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</si>
  <si>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</si>
  <si>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</si>
  <si>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</si>
  <si>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</si>
  <si>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</si>
  <si>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</si>
  <si>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</si>
  <si>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</si>
  <si>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</si>
  <si>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</si>
  <si>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</si>
  <si>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</si>
  <si>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</si>
  <si>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</si>
  <si>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</si>
  <si>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</si>
  <si>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</si>
  <si>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</si>
  <si>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</si>
  <si>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</si>
  <si>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</si>
  <si>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</si>
  <si>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</si>
  <si>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</si>
  <si>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</si>
  <si>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</si>
  <si>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</si>
  <si>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</si>
  <si>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</si>
  <si>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</si>
  <si>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</si>
  <si>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</si>
  <si>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</si>
  <si>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</si>
  <si>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</si>
  <si>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</si>
  <si>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</si>
  <si>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</si>
  <si>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</si>
  <si>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</si>
  <si>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</si>
  <si>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</si>
  <si>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</si>
  <si>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</si>
  <si>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</si>
  <si>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</si>
  <si>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</si>
  <si>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</si>
  <si>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</si>
  <si>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</si>
  <si>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</si>
  <si>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</si>
  <si>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</si>
  <si>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</si>
  <si>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</si>
  <si>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</si>
  <si>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</si>
  <si>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</si>
  <si>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</si>
  <si>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</si>
  <si>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</si>
  <si>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</si>
  <si>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</si>
  <si>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</si>
  <si>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</si>
  <si>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令和５年度決算では、給水収益の減少に加え、受水費の増額改定や大雨災害による修繕費の増加等により営業費用が増加したため、経常収支比率や料金回収率は昨年度より悪化しました。
　流動比率は、流動負債の企業債償還元金が減少したため、前年数値より約67.7％改善しました。依然として平均より低い水準ですが、今後も少しずつ改善していくことが見込まれます。
　企業債残高対給水収益比率は、元金償還のピークを過ぎ、減少傾向が続いていますが、依然として平均より高い水準となっています。今後、第８次整備事業に伴い投資額が増加するため、国庫補助等有利な財源の確保に努めるとともに、経営の健全性確保に向けて、企業債残高の適正な管理を行っていく必要があります。
　効率性の面では、有収率の向上対策として、平成29年度から漏水判定機による調査及び修繕に取り組み、近年は改善の傾向にありましたが、令和５年度決算は、前年数値より僅かに悪化しました。類似団体平均と比較すると、依然として低い水準であるため、調査結果を基に計画的に漏水対策工事を進め、継続して有収率の改善に努めます。</t>
    <phoneticPr fontId="4"/>
  </si>
  <si>
    <t>　物価全般の高騰が市民生活に影響を及ぼす中で、受水単価の増額改定や自然災害への対応費用等により営業費用が増加し、給水量、給水収益は前年度に引き続いての減少となりましたが、経営の効率化に努めた結果、９年連続で純利益を計上することができました。
　給水人口の減少や施設の更新需要の増加など、今後も厳しい経営環境が続くと予想されますが、市民にとって最も重要なライフラインであるとの認識のもと、創意・工夫により事業を継続していく必要があります。
　令和５年度に改定した経営戦略に基づき、有収率の向上対策、適切な水運用に伴う第８次整備事業の推進など、「安心、安全、快適で災害に強い伊那の水道」を実現すべく、引き続き具体的な対策に取り組みます。
　</t>
    <phoneticPr fontId="4"/>
  </si>
  <si>
    <t>　管路経年化比率は類似団体平均値より低いものの、増加傾向になっています。また、管路更新率が減少傾向にあるため、管路の経年化に更新が追い付いていない状況となっています。将来にわたり安定的な給水を行うため、優先順位をつけて計画的に管路の更新を進めていく必要があります。
　また、有形固定資産減価償却率が類似団体平均を上回っており、管路以外の施設についても老朽化の進行が課題となっています。今後、昭和40年代から50年代に建設した施設の多くが一斉に更新時期を迎えるため、計画的に更新を進めていく必要があります。</t>
    <rPh sb="83" eb="85">
      <t>ショウライ</t>
    </rPh>
    <rPh sb="89" eb="92">
      <t>アンテイテキ</t>
    </rPh>
    <rPh sb="93" eb="95">
      <t>キュウスイ</t>
    </rPh>
    <rPh sb="96" eb="97">
      <t>オコナ</t>
    </rPh>
    <rPh sb="113" eb="115">
      <t>カンロ</t>
    </rPh>
    <rPh sb="124" eb="126">
      <t>ヒツヨウ</t>
    </rPh>
    <rPh sb="175" eb="178">
      <t>ロウキュウカ</t>
    </rPh>
    <rPh sb="179" eb="181">
      <t>シンコウ</t>
    </rPh>
    <rPh sb="182" eb="184">
      <t>カダイ</t>
    </rPh>
    <rPh sb="192" eb="194">
      <t>コンゴ</t>
    </rPh>
    <rPh sb="212" eb="214">
      <t>シセツ</t>
    </rPh>
    <rPh sb="215" eb="216">
      <t>オオ</t>
    </rPh>
    <rPh sb="218" eb="220">
      <t>イッセイ</t>
    </rPh>
    <rPh sb="221" eb="225">
      <t>コウシンジキ</t>
    </rPh>
    <rPh sb="226" eb="227">
      <t>ムカ</t>
    </rPh>
    <rPh sb="232" eb="235">
      <t>ケイカクテキ</t>
    </rPh>
    <rPh sb="239" eb="240">
      <t>スス</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</si>
</sst>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0.78</c:v>
                </c:pt>
                <c:pt idx="2">
                  <c:v>0.7</c:v>
                </c:pt>
                <c:pt idx="3">
                  <c:v>0.62</c:v>
                </c:pt>
                <c:pt idx="4">
                  <c:v>0.3</c:v>
                </c:pt>
              </c:numCache>
            </c:numRef>
          </c:val>
          <c:extLst>
            <c:ext xmlns:c16="http://schemas.microsoft.com/office/drawing/2014/chart" uri="{C3380CC4-5D6E-409C-BE32-E72D297353CC}">
              <c16:uniqueId val="{00000000-173B-4DB1-AD2E-5EAC6697AE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73B-4DB1-AD2E-5EAC6697AE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44.02</c:v>
                </c:pt>
                <c:pt idx="1">
                  <c:v>43.56</c:v>
                </c:pt>
                <c:pt idx="2">
                  <c:v>43.68</c:v>
                </c:pt>
                <c:pt idx="3">
                  <c:v>42.88</c:v>
                </c:pt>
                <c:pt idx="4">
                  <c:v>42.41</c:v>
                </c:pt>
              </c:numCache>
            </c:numRef>
          </c:val>
          <c:extLst>
            <c:ext xmlns:c16="http://schemas.microsoft.com/office/drawing/2014/chart" uri="{C3380CC4-5D6E-409C-BE32-E72D297353CC}">
              <c16:uniqueId val="{00000000-E54A-444F-ACD2-4A4D7DBDF8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54A-444F-ACD2-4A4D7DBDF8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75.88</c:v>
                </c:pt>
                <c:pt idx="1">
                  <c:v>77.22</c:v>
                </c:pt>
                <c:pt idx="2">
                  <c:v>77.400000000000006</c:v>
                </c:pt>
                <c:pt idx="3">
                  <c:v>78.23</c:v>
                </c:pt>
                <c:pt idx="4">
                  <c:v>78.09</c:v>
                </c:pt>
              </c:numCache>
            </c:numRef>
          </c:val>
          <c:extLst>
            <c:ext xmlns:c16="http://schemas.microsoft.com/office/drawing/2014/chart" uri="{C3380CC4-5D6E-409C-BE32-E72D297353CC}">
              <c16:uniqueId val="{00000000-FB90-4036-8CE4-655C41A8F8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B90-4036-8CE4-655C41A8F8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109.52</c:v>
                </c:pt>
                <c:pt idx="1">
                  <c:v>116.23</c:v>
                </c:pt>
                <c:pt idx="2">
                  <c:v>115.36</c:v>
                </c:pt>
                <c:pt idx="3">
                  <c:v>115.84</c:v>
                </c:pt>
                <c:pt idx="4">
                  <c:v>114.02</c:v>
                </c:pt>
              </c:numCache>
            </c:numRef>
          </c:val>
          <c:extLst>
            <c:ext xmlns:c16="http://schemas.microsoft.com/office/drawing/2014/chart" uri="{C3380CC4-5D6E-409C-BE32-E72D297353CC}">
              <c16:uniqueId val="{00000000-39D4-49A3-851D-8C2E88C06E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9D4-49A3-851D-8C2E88C06E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47.15</c:v>
                </c:pt>
                <c:pt idx="1">
                  <c:v>49.09</c:v>
                </c:pt>
                <c:pt idx="2">
                  <c:v>50.81</c:v>
                </c:pt>
                <c:pt idx="3">
                  <c:v>52.28</c:v>
                </c:pt>
                <c:pt idx="4">
                  <c:v>54.33</c:v>
                </c:pt>
              </c:numCache>
            </c:numRef>
          </c:val>
          <c:extLst>
            <c:ext xmlns:c16="http://schemas.microsoft.com/office/drawing/2014/chart" uri="{C3380CC4-5D6E-409C-BE32-E72D297353CC}">
              <c16:uniqueId val="{00000000-C0A5-46E3-825D-BF832FCE5B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0A5-46E3-825D-BF832FCE5B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4.2</c:v>
                </c:pt>
                <c:pt idx="1">
                  <c:v>4.13</c:v>
                </c:pt>
                <c:pt idx="2">
                  <c:v>4.09</c:v>
                </c:pt>
                <c:pt idx="3">
                  <c:v>6.12</c:v>
                </c:pt>
                <c:pt idx="4">
                  <c:v>7.21</c:v>
                </c:pt>
              </c:numCache>
            </c:numRef>
          </c:val>
          <c:extLst>
            <c:ext xmlns:c16="http://schemas.microsoft.com/office/drawing/2014/chart" uri="{C3380CC4-5D6E-409C-BE32-E72D297353CC}">
              <c16:uniqueId val="{00000000-0B60-4D94-8C6A-EE26FECA1A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B60-4D94-8C6A-EE26FECA1A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1-49CB-A3ED-941A733B78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AB1-49CB-A3ED-941A733B78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107.82</c:v>
                </c:pt>
                <c:pt idx="1">
                  <c:v>122.84</c:v>
                </c:pt>
                <c:pt idx="2">
                  <c:v>133.75</c:v>
                </c:pt>
                <c:pt idx="3">
                  <c:v>157.52000000000001</c:v>
                </c:pt>
                <c:pt idx="4">
                  <c:v>225.23</c:v>
                </c:pt>
              </c:numCache>
            </c:numRef>
          </c:val>
          <c:extLst>
            <c:ext xmlns:c16="http://schemas.microsoft.com/office/drawing/2014/chart" uri="{C3380CC4-5D6E-409C-BE32-E72D297353CC}">
              <c16:uniqueId val="{00000000-AAFD-45A8-82B5-23499C2C9A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AFD-45A8-82B5-23499C2C9A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414.08</c:v>
                </c:pt>
                <c:pt idx="1">
                  <c:v>388.22</c:v>
                </c:pt>
                <c:pt idx="2">
                  <c:v>360.17</c:v>
                </c:pt>
                <c:pt idx="3">
                  <c:v>346.95</c:v>
                </c:pt>
                <c:pt idx="4">
                  <c:v>322.39999999999998</c:v>
                </c:pt>
              </c:numCache>
            </c:numRef>
          </c:val>
          <c:extLst>
            <c:ext xmlns:c16="http://schemas.microsoft.com/office/drawing/2014/chart" uri="{C3380CC4-5D6E-409C-BE32-E72D297353CC}">
              <c16:uniqueId val="{00000000-4194-4D41-B02C-2161AD84BB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4194-4D41-B02C-2161AD84BB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104.77</c:v>
                </c:pt>
                <c:pt idx="1">
                  <c:v>112.6</c:v>
                </c:pt>
                <c:pt idx="2">
                  <c:v>110.82</c:v>
                </c:pt>
                <c:pt idx="3">
                  <c:v>112.21</c:v>
                </c:pt>
                <c:pt idx="4">
                  <c:v>110.25</c:v>
                </c:pt>
              </c:numCache>
            </c:numRef>
          </c:val>
          <c:extLst>
            <c:ext xmlns:c16="http://schemas.microsoft.com/office/drawing/2014/chart" uri="{C3380CC4-5D6E-409C-BE32-E72D297353CC}">
              <c16:uniqueId val="{00000000-9B2D-475C-8D34-A83CE50A7A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9B2D-475C-8D34-A83CE50A7A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186.59</c:v>
                </c:pt>
                <c:pt idx="1">
                  <c:v>172.63</c:v>
                </c:pt>
                <c:pt idx="2">
                  <c:v>175.5</c:v>
                </c:pt>
                <c:pt idx="3">
                  <c:v>173.67</c:v>
                </c:pt>
                <c:pt idx="4">
                  <c:v>177.35</c:v>
                </c:pt>
              </c:numCache>
            </c:numRef>
          </c:val>
          <c:extLst>
            <c:ext xmlns:c16="http://schemas.microsoft.com/office/drawing/2014/chart" uri="{C3380CC4-5D6E-409C-BE32-E72D297353CC}">
              <c16:uniqueId val="{00000000-8525-41EE-8BD0-1F1494DEE3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525-41EE-8BD0-1F1494DEE3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31" zoomScaleNormal="100" workbookViewId="0">
      <selection activeCell="CG45" sqref="CG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伊那市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65357</v>
      </c>
      <c r="AM8" s="44"/>
      <c r="AN8" s="44"/>
      <c r="AO8" s="44"/>
      <c r="AP8" s="44"/>
      <c r="AQ8" s="44"/>
      <c r="AR8" s="44"/>
      <c r="AS8" s="44"/>
      <c r="AT8" s="45">
        <f>データ!$S$6</f>
        <v>667.93</v>
      </c>
      <c r="AU8" s="46"/>
      <c r="AV8" s="46"/>
      <c r="AW8" s="46"/>
      <c r="AX8" s="46"/>
      <c r="AY8" s="46"/>
      <c r="AZ8" s="46"/>
      <c r="BA8" s="46"/>
      <c r="BB8" s="47">
        <f>データ!$T$6</f>
        <v>97.85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70.33</v>
      </c>
      <c r="J10" s="46"/>
      <c r="K10" s="46"/>
      <c r="L10" s="46"/>
      <c r="M10" s="46"/>
      <c r="N10" s="46"/>
      <c r="O10" s="80"/>
      <c r="P10" s="47">
        <f>データ!$P$6</f>
        <v>99.1</v>
      </c>
      <c r="Q10" s="47"/>
      <c r="R10" s="47"/>
      <c r="S10" s="47"/>
      <c r="T10" s="47"/>
      <c r="U10" s="47"/>
      <c r="V10" s="47"/>
      <c r="W10" s="44">
        <f>データ!$Q$6</f>
        <v>3531</v>
      </c>
      <c r="X10" s="44"/>
      <c r="Y10" s="44"/>
      <c r="Z10" s="44"/>
      <c r="AA10" s="44"/>
      <c r="AB10" s="44"/>
      <c r="AC10" s="44"/>
      <c r="AD10" s="2"/>
      <c r="AE10" s="2"/>
      <c r="AF10" s="2"/>
      <c r="AG10" s="2"/>
      <c r="AH10" s="2"/>
      <c r="AI10" s="2"/>
      <c r="AJ10" s="2"/>
      <c r="AK10" s="2"/>
      <c r="AL10" s="44">
        <f>データ!$U$6</f>
        <v>65630</v>
      </c>
      <c r="AM10" s="44"/>
      <c r="AN10" s="44"/>
      <c r="AO10" s="44"/>
      <c r="AP10" s="44"/>
      <c r="AQ10" s="44"/>
      <c r="AR10" s="44"/>
      <c r="AS10" s="44"/>
      <c r="AT10" s="45">
        <f>データ!$V$6</f>
        <v>98.66</v>
      </c>
      <c r="AU10" s="46"/>
      <c r="AV10" s="46"/>
      <c r="AW10" s="46"/>
      <c r="AX10" s="46"/>
      <c r="AY10" s="46"/>
      <c r="AZ10" s="46"/>
      <c r="BA10" s="46"/>
      <c r="BB10" s="47">
        <f>データ!$W$6</f>
        <v>665.21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jNdQ4bwrRI7ZKTBhMozVJAhnaBaltlJ6DG+Uso/wCOnSb828oLk1IFKv6gQN5f2Fr5EHMNY7e7pK4yhGRpXMg==" saltValue="h0aOmNHz/BwRnu9GvsVy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202096</v>
      </c>
      <c r="D6" s="20">
        <f t="shared" si="3"/>
        <v>46</v>
      </c>
      <c r="E6" s="20">
        <f t="shared" si="3"/>
        <v>1</v>
      </c>
      <c r="F6" s="20">
        <f t="shared" si="3"/>
        <v>0</v>
      </c>
      <c r="G6" s="20">
        <f t="shared" si="3"/>
        <v>1</v>
      </c>
      <c r="H6" s="20" t="str">
        <f t="shared" si="3"/>
        <v>長野県　伊那市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70.33</v>
      </c>
      <c r="P6" s="21">
        <f t="shared" si="3"/>
        <v>99.1</v>
      </c>
      <c r="Q6" s="21">
        <f t="shared" si="3"/>
        <v>3531</v>
      </c>
      <c r="R6" s="21">
        <f t="shared" si="3"/>
        <v>65357</v>
      </c>
      <c r="S6" s="21">
        <f t="shared" si="3"/>
        <v>667.93</v>
      </c>
      <c r="T6" s="21">
        <f t="shared" si="3"/>
        <v>97.85</v>
      </c>
      <c r="U6" s="21">
        <f t="shared" si="3"/>
        <v>65630</v>
      </c>
      <c r="V6" s="21">
        <f t="shared" si="3"/>
        <v>98.66</v>
      </c>
      <c r="W6" s="21">
        <f t="shared" si="3"/>
        <v>665.21</v>
      </c>
      <c r="X6" s="22">
        <f>IF(X7="",NA(),X7)</f>
        <v>109.52</v>
      </c>
      <c r="Y6" s="22">
        <f t="shared" ref="Y6:AG6" si="4">IF(Y7="",NA(),Y7)</f>
        <v>116.23</v>
      </c>
      <c r="Z6" s="22">
        <f t="shared" si="4"/>
        <v>115.36</v>
      </c>
      <c r="AA6" s="22">
        <f t="shared" si="4"/>
        <v>115.84</v>
      </c>
      <c r="AB6" s="22">
        <f t="shared" si="4"/>
        <v>114.02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107.82</v>
      </c>
      <c r="AU6" s="22">
        <f t="shared" ref="AU6:BC6" si="6">IF(AU7="",NA(),AU7)</f>
        <v>122.84</v>
      </c>
      <c r="AV6" s="22">
        <f t="shared" si="6"/>
        <v>133.75</v>
      </c>
      <c r="AW6" s="22">
        <f t="shared" si="6"/>
        <v>157.52000000000001</v>
      </c>
      <c r="AX6" s="22">
        <f t="shared" si="6"/>
        <v>225.23</v>
      </c>
      <c r="AY6" s="22">
        <f t="shared" si="6"/>
        <v>360.86</v>
      </c>
      <c r="AZ6" s="22">
        <f t="shared" si="6"/>
        <v>350.79</v>
      </c>
      <c r="BA6" s="22">
        <f t="shared" si="6"/>
        <v>354.57</v>
      </c>
      <c r="BB6" s="22">
        <f t="shared" si="6"/>
        <v>357.74</v>
      </c>
      <c r="BC6" s="22">
        <f t="shared" si="6"/>
        <v>344.88</v>
      </c>
      <c r="BD6" s="21" t="str">
        <f>IF(BD7="","",IF(BD7="-","【-】","【"&amp;SUBSTITUTE(TEXT(BD7,"#,##0.00"),"-","△")&amp;"】"))</f>
        <v>【243.36】</v>
      </c>
      <c r="BE6" s="22">
        <f>IF(BE7="",NA(),BE7)</f>
        <v>414.08</v>
      </c>
      <c r="BF6" s="22">
        <f t="shared" ref="BF6:BN6" si="7">IF(BF7="",NA(),BF7)</f>
        <v>388.22</v>
      </c>
      <c r="BG6" s="22">
        <f t="shared" si="7"/>
        <v>360.17</v>
      </c>
      <c r="BH6" s="22">
        <f t="shared" si="7"/>
        <v>346.95</v>
      </c>
      <c r="BI6" s="22">
        <f t="shared" si="7"/>
        <v>322.39999999999998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104.77</v>
      </c>
      <c r="BQ6" s="22">
        <f t="shared" ref="BQ6:BY6" si="8">IF(BQ7="",NA(),BQ7)</f>
        <v>112.6</v>
      </c>
      <c r="BR6" s="22">
        <f t="shared" si="8"/>
        <v>110.82</v>
      </c>
      <c r="BS6" s="22">
        <f t="shared" si="8"/>
        <v>112.21</v>
      </c>
      <c r="BT6" s="22">
        <f t="shared" si="8"/>
        <v>110.25</v>
      </c>
      <c r="BU6" s="22">
        <f t="shared" si="8"/>
        <v>103.32</v>
      </c>
      <c r="BV6" s="22">
        <f t="shared" si="8"/>
        <v>100.85</v>
      </c>
      <c r="BW6" s="22">
        <f t="shared" si="8"/>
        <v>103.79</v>
      </c>
      <c r="BX6" s="22">
        <f t="shared" si="8"/>
        <v>98.3</v>
      </c>
      <c r="BY6" s="22">
        <f t="shared" si="8"/>
        <v>98.89</v>
      </c>
      <c r="BZ6" s="21" t="str">
        <f>IF(BZ7="","",IF(BZ7="-","【-】","【"&amp;SUBSTITUTE(TEXT(BZ7,"#,##0.00"),"-","△")&amp;"】"))</f>
        <v>【97.82】</v>
      </c>
      <c r="CA6" s="22">
        <f>IF(CA7="",NA(),CA7)</f>
        <v>186.59</v>
      </c>
      <c r="CB6" s="22">
        <f t="shared" ref="CB6:CJ6" si="9">IF(CB7="",NA(),CB7)</f>
        <v>172.63</v>
      </c>
      <c r="CC6" s="22">
        <f t="shared" si="9"/>
        <v>175.5</v>
      </c>
      <c r="CD6" s="22">
        <f t="shared" si="9"/>
        <v>173.67</v>
      </c>
      <c r="CE6" s="22">
        <f t="shared" si="9"/>
        <v>177.35</v>
      </c>
      <c r="CF6" s="22">
        <f t="shared" si="9"/>
        <v>168.56</v>
      </c>
      <c r="CG6" s="22">
        <f t="shared" si="9"/>
        <v>167.1</v>
      </c>
      <c r="CH6" s="22">
        <f t="shared" si="9"/>
        <v>167.86</v>
      </c>
      <c r="CI6" s="22">
        <f t="shared" si="9"/>
        <v>173.68</v>
      </c>
      <c r="CJ6" s="22">
        <f t="shared" si="9"/>
        <v>174.52</v>
      </c>
      <c r="CK6" s="21" t="str">
        <f>IF(CK7="","",IF(CK7="-","【-】","【"&amp;SUBSTITUTE(TEXT(CK7,"#,##0.00"),"-","△")&amp;"】"))</f>
        <v>【177.56】</v>
      </c>
      <c r="CL6" s="22">
        <f>IF(CL7="",NA(),CL7)</f>
        <v>44.02</v>
      </c>
      <c r="CM6" s="22">
        <f t="shared" ref="CM6:CU6" si="10">IF(CM7="",NA(),CM7)</f>
        <v>43.56</v>
      </c>
      <c r="CN6" s="22">
        <f t="shared" si="10"/>
        <v>43.68</v>
      </c>
      <c r="CO6" s="22">
        <f t="shared" si="10"/>
        <v>42.88</v>
      </c>
      <c r="CP6" s="22">
        <f t="shared" si="10"/>
        <v>42.41</v>
      </c>
      <c r="CQ6" s="22">
        <f t="shared" si="10"/>
        <v>59.51</v>
      </c>
      <c r="CR6" s="22">
        <f t="shared" si="10"/>
        <v>59.91</v>
      </c>
      <c r="CS6" s="22">
        <f t="shared" si="10"/>
        <v>59.4</v>
      </c>
      <c r="CT6" s="22">
        <f t="shared" si="10"/>
        <v>59.24</v>
      </c>
      <c r="CU6" s="22">
        <f t="shared" si="10"/>
        <v>58.77</v>
      </c>
      <c r="CV6" s="21" t="str">
        <f>IF(CV7="","",IF(CV7="-","【-】","【"&amp;SUBSTITUTE(TEXT(CV7,"#,##0.00"),"-","△")&amp;"】"))</f>
        <v>【59.81】</v>
      </c>
      <c r="CW6" s="22">
        <f>IF(CW7="",NA(),CW7)</f>
        <v>75.88</v>
      </c>
      <c r="CX6" s="22">
        <f t="shared" ref="CX6:DF6" si="11">IF(CX7="",NA(),CX7)</f>
        <v>77.22</v>
      </c>
      <c r="CY6" s="22">
        <f t="shared" si="11"/>
        <v>77.400000000000006</v>
      </c>
      <c r="CZ6" s="22">
        <f t="shared" si="11"/>
        <v>78.23</v>
      </c>
      <c r="DA6" s="22">
        <f t="shared" si="11"/>
        <v>78.09</v>
      </c>
      <c r="DB6" s="22">
        <f t="shared" si="11"/>
        <v>87.08</v>
      </c>
      <c r="DC6" s="22">
        <f t="shared" si="11"/>
        <v>87.26</v>
      </c>
      <c r="DD6" s="22">
        <f t="shared" si="11"/>
        <v>87.57</v>
      </c>
      <c r="DE6" s="22">
        <f t="shared" si="11"/>
        <v>87.26</v>
      </c>
      <c r="DF6" s="22">
        <f t="shared" si="11"/>
        <v>86.95</v>
      </c>
      <c r="DG6" s="21" t="str">
        <f>IF(DG7="","",IF(DG7="-","【-】","【"&amp;SUBSTITUTE(TEXT(DG7,"#,##0.00"),"-","△")&amp;"】"))</f>
        <v>【89.42】</v>
      </c>
      <c r="DH6" s="22">
        <f>IF(DH7="",NA(),DH7)</f>
        <v>47.15</v>
      </c>
      <c r="DI6" s="22">
        <f t="shared" ref="DI6:DQ6" si="12">IF(DI7="",NA(),DI7)</f>
        <v>49.09</v>
      </c>
      <c r="DJ6" s="22">
        <f t="shared" si="12"/>
        <v>50.81</v>
      </c>
      <c r="DK6" s="22">
        <f t="shared" si="12"/>
        <v>52.28</v>
      </c>
      <c r="DL6" s="22">
        <f t="shared" si="12"/>
        <v>54.33</v>
      </c>
      <c r="DM6" s="22">
        <f t="shared" si="12"/>
        <v>48.55</v>
      </c>
      <c r="DN6" s="22">
        <f t="shared" si="12"/>
        <v>49.2</v>
      </c>
      <c r="DO6" s="22">
        <f t="shared" si="12"/>
        <v>50.01</v>
      </c>
      <c r="DP6" s="22">
        <f t="shared" si="12"/>
        <v>50.99</v>
      </c>
      <c r="DQ6" s="22">
        <f t="shared" si="12"/>
        <v>51.79</v>
      </c>
      <c r="DR6" s="21" t="str">
        <f>IF(DR7="","",IF(DR7="-","【-】","【"&amp;SUBSTITUTE(TEXT(DR7,"#,##0.00"),"-","△")&amp;"】"))</f>
        <v>【52.02】</v>
      </c>
      <c r="DS6" s="22">
        <f>IF(DS7="",NA(),DS7)</f>
        <v>4.2</v>
      </c>
      <c r="DT6" s="22">
        <f t="shared" ref="DT6:EB6" si="13">IF(DT7="",NA(),DT7)</f>
        <v>4.13</v>
      </c>
      <c r="DU6" s="22">
        <f t="shared" si="13"/>
        <v>4.09</v>
      </c>
      <c r="DV6" s="22">
        <f t="shared" si="13"/>
        <v>6.12</v>
      </c>
      <c r="DW6" s="22">
        <f t="shared" si="13"/>
        <v>7.21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0.83</v>
      </c>
      <c r="EE6" s="22">
        <f t="shared" ref="EE6:EM6" si="14">IF(EE7="",NA(),EE7)</f>
        <v>0.78</v>
      </c>
      <c r="EF6" s="22">
        <f t="shared" si="14"/>
        <v>0.7</v>
      </c>
      <c r="EG6" s="22">
        <f t="shared" si="14"/>
        <v>0.62</v>
      </c>
      <c r="EH6" s="22">
        <f t="shared" si="14"/>
        <v>0.3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202096</v>
      </c>
      <c r="D7" s="24">
        <v>46</v>
      </c>
      <c r="E7" s="24">
        <v>1</v>
      </c>
      <c r="F7" s="24">
        <v>0</v>
      </c>
      <c r="G7" s="24">
        <v>1</v>
      </c>
      <c r="H7" s="24" t="s">
        <v>93</v>
      </c>
      <c r="I7" s="24" t="s">
        <v>94</v>
      </c>
      <c r="J7" s="24" t="s">
        <v>95</v>
      </c>
      <c r="K7" s="24" t="s">
        <v>96</v>
      </c>
      <c r="L7" s="24" t="s">
        <v>97</v>
      </c>
      <c r="M7" s="24" t="s">
        <v>98</v>
      </c>
      <c r="N7" s="25" t="s">
        <v>99</v>
      </c>
      <c r="O7" s="25">
        <v>70.33</v>
      </c>
      <c r="P7" s="25">
        <v>99.1</v>
      </c>
      <c r="Q7" s="25">
        <v>3531</v>
      </c>
      <c r="R7" s="25">
        <v>65357</v>
      </c>
      <c r="S7" s="25">
        <v>667.93</v>
      </c>
      <c r="T7" s="25">
        <v>97.85</v>
      </c>
      <c r="U7" s="25">
        <v>65630</v>
      </c>
      <c r="V7" s="25">
        <v>98.66</v>
      </c>
      <c r="W7" s="25">
        <v>665.21</v>
      </c>
      <c r="X7" s="25">
        <v>109.52</v>
      </c>
      <c r="Y7" s="25">
        <v>116.23</v>
      </c>
      <c r="Z7" s="25">
        <v>115.36</v>
      </c>
      <c r="AA7" s="25">
        <v>115.84</v>
      </c>
      <c r="AB7" s="25">
        <v>114.02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107.82</v>
      </c>
      <c r="AU7" s="25">
        <v>122.84</v>
      </c>
      <c r="AV7" s="25">
        <v>133.75</v>
      </c>
      <c r="AW7" s="25">
        <v>157.52000000000001</v>
      </c>
      <c r="AX7" s="25">
        <v>225.23</v>
      </c>
      <c r="AY7" s="25">
        <v>360.86</v>
      </c>
      <c r="AZ7" s="25">
        <v>350.79</v>
      </c>
      <c r="BA7" s="25">
        <v>354.57</v>
      </c>
      <c r="BB7" s="25">
        <v>357.74</v>
      </c>
      <c r="BC7" s="25">
        <v>344.88</v>
      </c>
      <c r="BD7" s="25">
        <v>243.36</v>
      </c>
      <c r="BE7" s="25">
        <v>414.08</v>
      </c>
      <c r="BF7" s="25">
        <v>388.22</v>
      </c>
      <c r="BG7" s="25">
        <v>360.17</v>
      </c>
      <c r="BH7" s="25">
        <v>346.95</v>
      </c>
      <c r="BI7" s="25">
        <v>322.39999999999998</v>
      </c>
      <c r="BJ7" s="25">
        <v>309.27999999999997</v>
      </c>
      <c r="BK7" s="25">
        <v>322.92</v>
      </c>
      <c r="BL7" s="25">
        <v>303.45999999999998</v>
      </c>
      <c r="BM7" s="25">
        <v>307.27999999999997</v>
      </c>
      <c r="BN7" s="25">
        <v>304.02</v>
      </c>
      <c r="BO7" s="25">
        <v>265.93</v>
      </c>
      <c r="BP7" s="25">
        <v>104.77</v>
      </c>
      <c r="BQ7" s="25">
        <v>112.6</v>
      </c>
      <c r="BR7" s="25">
        <v>110.82</v>
      </c>
      <c r="BS7" s="25">
        <v>112.21</v>
      </c>
      <c r="BT7" s="25">
        <v>110.25</v>
      </c>
      <c r="BU7" s="25">
        <v>103.32</v>
      </c>
      <c r="BV7" s="25">
        <v>100.85</v>
      </c>
      <c r="BW7" s="25">
        <v>103.79</v>
      </c>
      <c r="BX7" s="25">
        <v>98.3</v>
      </c>
      <c r="BY7" s="25">
        <v>98.89</v>
      </c>
      <c r="BZ7" s="25">
        <v>97.82</v>
      </c>
      <c r="CA7" s="25">
        <v>186.59</v>
      </c>
      <c r="CB7" s="25">
        <v>172.63</v>
      </c>
      <c r="CC7" s="25">
        <v>175.5</v>
      </c>
      <c r="CD7" s="25">
        <v>173.67</v>
      </c>
      <c r="CE7" s="25">
        <v>177.35</v>
      </c>
      <c r="CF7" s="25">
        <v>168.56</v>
      </c>
      <c r="CG7" s="25">
        <v>167.1</v>
      </c>
      <c r="CH7" s="25">
        <v>167.86</v>
      </c>
      <c r="CI7" s="25">
        <v>173.68</v>
      </c>
      <c r="CJ7" s="25">
        <v>174.52</v>
      </c>
      <c r="CK7" s="25">
        <v>177.56</v>
      </c>
      <c r="CL7" s="25">
        <v>44.02</v>
      </c>
      <c r="CM7" s="25">
        <v>43.56</v>
      </c>
      <c r="CN7" s="25">
        <v>43.68</v>
      </c>
      <c r="CO7" s="25">
        <v>42.88</v>
      </c>
      <c r="CP7" s="25">
        <v>42.41</v>
      </c>
      <c r="CQ7" s="25">
        <v>59.51</v>
      </c>
      <c r="CR7" s="25">
        <v>59.91</v>
      </c>
      <c r="CS7" s="25">
        <v>59.4</v>
      </c>
      <c r="CT7" s="25">
        <v>59.24</v>
      </c>
      <c r="CU7" s="25">
        <v>58.77</v>
      </c>
      <c r="CV7" s="25">
        <v>59.81</v>
      </c>
      <c r="CW7" s="25">
        <v>75.88</v>
      </c>
      <c r="CX7" s="25">
        <v>77.22</v>
      </c>
      <c r="CY7" s="25">
        <v>77.400000000000006</v>
      </c>
      <c r="CZ7" s="25">
        <v>78.23</v>
      </c>
      <c r="DA7" s="25">
        <v>78.09</v>
      </c>
      <c r="DB7" s="25">
        <v>87.08</v>
      </c>
      <c r="DC7" s="25">
        <v>87.26</v>
      </c>
      <c r="DD7" s="25">
        <v>87.57</v>
      </c>
      <c r="DE7" s="25">
        <v>87.26</v>
      </c>
      <c r="DF7" s="25">
        <v>86.95</v>
      </c>
      <c r="DG7" s="25">
        <v>89.42</v>
      </c>
      <c r="DH7" s="25">
        <v>47.15</v>
      </c>
      <c r="DI7" s="25">
        <v>49.09</v>
      </c>
      <c r="DJ7" s="25">
        <v>50.81</v>
      </c>
      <c r="DK7" s="25">
        <v>52.28</v>
      </c>
      <c r="DL7" s="25">
        <v>54.33</v>
      </c>
      <c r="DM7" s="25">
        <v>48.55</v>
      </c>
      <c r="DN7" s="25">
        <v>49.2</v>
      </c>
      <c r="DO7" s="25">
        <v>50.01</v>
      </c>
      <c r="DP7" s="25">
        <v>50.99</v>
      </c>
      <c r="DQ7" s="25">
        <v>51.79</v>
      </c>
      <c r="DR7" s="25">
        <v>52.02</v>
      </c>
      <c r="DS7" s="25">
        <v>4.2</v>
      </c>
      <c r="DT7" s="25">
        <v>4.13</v>
      </c>
      <c r="DU7" s="25">
        <v>4.09</v>
      </c>
      <c r="DV7" s="25">
        <v>6.12</v>
      </c>
      <c r="DW7" s="25">
        <v>7.21</v>
      </c>
      <c r="DX7" s="25">
        <v>17.11</v>
      </c>
      <c r="DY7" s="25">
        <v>18.329999999999998</v>
      </c>
      <c r="DZ7" s="25">
        <v>20.27</v>
      </c>
      <c r="EA7" s="25">
        <v>21.69</v>
      </c>
      <c r="EB7" s="25">
        <v>23.19</v>
      </c>
      <c r="EC7" s="25">
        <v>25.37</v>
      </c>
      <c r="ED7" s="25">
        <v>0.83</v>
      </c>
      <c r="EE7" s="25">
        <v>0.78</v>
      </c>
      <c r="EF7" s="25">
        <v>0.7</v>
      </c>
      <c r="EG7" s="25">
        <v>0.62</v>
      </c>
      <c r="EH7" s="25">
        <v>0.3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北原智雪</cp:lastModifiedBy>
  <dcterms:created xsi:type="dcterms:W3CDTF">2025-01-24T06:49:00Z</dcterms:created>
  <dcterms:modified xsi:type="dcterms:W3CDTF">2025-02-19T04:33:56Z</dcterms:modified>
  <cp:category/>
</cp:coreProperties>
</file>