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450_水道部\100_水道業務課\01 経営係\09_各種調査回答（国・県・市）\経営比較分析表\R04\02提出用\"/>
    </mc:Choice>
  </mc:AlternateContent>
  <workbookProtection workbookAlgorithmName="SHA-512" workbookHashValue="zmM6iipHFMNrKPaHrKSLlcSzbttr5ZVb3cVrhkRXIBXEg4KHo2xiDDMMBvI3cciqfY5dpn7MhLEPWiBMJ68fmg==" workbookSaltValue="6TecoFZkszpe5Crz9ftEn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<sst xmlns="http://schemas.openxmlformats.org/spreadsheetml/2006/main" count="231" uniqueCount="116">
  <si>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</si>
  <si>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</si>
  <si>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</si>
  <si>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</si>
  <si>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</si>
  <si>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</si>
  <si>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</si>
  <si>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</si>
  <si>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</si>
  <si>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</si>
  <si>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</si>
  <si>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</si>
  <si>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</si>
  <si>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</si>
  <si>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</si>
  <si>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</si>
  <si>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</si>
  <si>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</si>
  <si>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</si>
  <si>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</si>
  <si>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</si>
  <si>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</si>
  <si>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</si>
  <si>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</si>
  <si>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</si>
  <si>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</si>
  <si>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</si>
  <si>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</si>
  <si>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</si>
  <si>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</si>
  <si>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</si>
  <si>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</si>
  <si>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</si>
  <si>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</si>
  <si>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</si>
  <si>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</si>
  <si>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</si>
  <si>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</si>
  <si>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</si>
  <si>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</si>
  <si>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</si>
  <si>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</si>
  <si>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</si>
  <si>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</si>
  <si>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</si>
  <si>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</si>
  <si>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</si>
  <si>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</si>
  <si>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</si>
  <si>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</si>
  <si>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</si>
  <si>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</si>
  <si>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</si>
  <si>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</si>
  <si>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</si>
  <si>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</si>
  <si>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</si>
  <si>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</si>
  <si>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</si>
  <si>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</si>
  <si>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</si>
  <si>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</si>
  <si>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</si>
  <si>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</si>
  <si>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</si>
  <si>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</si>
  <si>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</si>
  <si>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</si>
  <si>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</si>
  <si>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</si>
  <si>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</si>
  <si>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</si>
  <si>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</si>
  <si>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</si>
  <si>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</si>
  <si>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</si>
  <si>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</si>
  <si>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</si>
  <si>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</si>
  <si>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</si>
  <si>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</si>
  <si>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</si>
  <si>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</si>
  <si>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</si>
  <si>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</si>
  <si>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</si>
  <si>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</si>
  <si>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</si>
  <si>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</si>
  <si>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</si>
  <si>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</si>
  <si>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</si>
  <si>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</si>
  <si>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</si>
  <si>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</si>
  <si>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</si>
  <si>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</si>
  <si>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</si>
  <si>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</si>
  <si>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</si>
  <si>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</si>
  <si>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</si>
  <si>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</si>
  <si>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</si>
  <si>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</si>
  <si>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</si>
  <si>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</si>
  <si>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</si>
  <si>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</si>
  <si>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</si>
  <si>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</si>
  <si>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</si>
  <si>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</si>
  <si>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①経常収支比率と⑤経費回収率は100％を超えて推移しており、単年度収支は黒字となっています。
　要因として使用料収入の増加と、職員給与費や企業債利息といった費用の減少が挙げられます。
　②累積欠損金比率は順調に回復していますが、未だに類似団体平均を上回っているため、今後も一定の純利益を確保し、早期解消に努めます。
　③流動比率は大きく改善していますが、未だ100％を下回る状況であるため、単年度収支で十分な黒字を確保していく必要があります。流動負債のほとんどが企業債償還であり、令和４年度が償還のピークとなる見込みです。
　④企業債残高対事業規模比率は、企業債残高が順調に減少してきており、比率は下がり基調にあります。
　⑥汚水処理原価は、汚水処理費の減少に加えて、接続率の上昇による有収水量の増加により大きく下がりました。
　⑦施設利用率は、ほぼ横ばいの状況です。処理水量を確保するため、繋ぎ込みの可否なども検討し、適切な施設規模へ見直していくことが必要です。
　⑧水洗化率は、令和２年度の接続サポート補助金の対象拡大等の影響で順調に上がっており、類似団体平均を上回っています。</t>
    <rPh sb="2" eb="4">
      <t>ケイジョウ</t>
    </rPh>
    <rPh sb="4" eb="6">
      <t>シュウシ</t>
    </rPh>
    <rPh sb="6" eb="8">
      <t>ヒリツ</t>
    </rPh>
    <rPh sb="10" eb="12">
      <t>ケイヒ</t>
    </rPh>
    <rPh sb="12" eb="14">
      <t>カイシュウ</t>
    </rPh>
    <rPh sb="14" eb="15">
      <t>リツ</t>
    </rPh>
    <rPh sb="21" eb="22">
      <t>コ</t>
    </rPh>
    <rPh sb="24" eb="26">
      <t>スイイ</t>
    </rPh>
    <rPh sb="31" eb="34">
      <t>タンネンド</t>
    </rPh>
    <rPh sb="34" eb="36">
      <t>シュウシ</t>
    </rPh>
    <rPh sb="37" eb="39">
      <t>クロジ</t>
    </rPh>
    <rPh sb="49" eb="51">
      <t>ヨウイン</t>
    </rPh>
    <rPh sb="54" eb="57">
      <t>シヨウリョウ</t>
    </rPh>
    <rPh sb="57" eb="59">
      <t>シュウニュウ</t>
    </rPh>
    <rPh sb="60" eb="62">
      <t>ゾウカ</t>
    </rPh>
    <rPh sb="64" eb="66">
      <t>ショクイン</t>
    </rPh>
    <rPh sb="66" eb="68">
      <t>キュウヨ</t>
    </rPh>
    <rPh sb="68" eb="69">
      <t>ヒ</t>
    </rPh>
    <rPh sb="72" eb="73">
      <t>サイ</t>
    </rPh>
    <rPh sb="73" eb="75">
      <t>リソク</t>
    </rPh>
    <rPh sb="79" eb="81">
      <t>ヒヨウ</t>
    </rPh>
    <rPh sb="82" eb="84">
      <t>ゲンショウ</t>
    </rPh>
    <rPh sb="85" eb="86">
      <t>ア</t>
    </rPh>
    <rPh sb="95" eb="97">
      <t>ルイセキ</t>
    </rPh>
    <rPh sb="97" eb="99">
      <t>ケッソン</t>
    </rPh>
    <rPh sb="99" eb="100">
      <t>キン</t>
    </rPh>
    <rPh sb="100" eb="102">
      <t>ヒリツ</t>
    </rPh>
    <rPh sb="103" eb="105">
      <t>ジュンチョウ</t>
    </rPh>
    <rPh sb="106" eb="108">
      <t>カイフク</t>
    </rPh>
    <rPh sb="115" eb="116">
      <t>イマ</t>
    </rPh>
    <rPh sb="118" eb="120">
      <t>ルイジ</t>
    </rPh>
    <rPh sb="120" eb="122">
      <t>ダンタイ</t>
    </rPh>
    <rPh sb="122" eb="124">
      <t>ヘイキン</t>
    </rPh>
    <rPh sb="125" eb="127">
      <t>ウワマワ</t>
    </rPh>
    <rPh sb="134" eb="136">
      <t>コンゴ</t>
    </rPh>
    <rPh sb="137" eb="139">
      <t>イッテイ</t>
    </rPh>
    <rPh sb="140" eb="143">
      <t>ジュンリエキ</t>
    </rPh>
    <rPh sb="144" eb="146">
      <t>カクホ</t>
    </rPh>
    <rPh sb="148" eb="150">
      <t>ソウキ</t>
    </rPh>
    <rPh sb="150" eb="152">
      <t>カイショウ</t>
    </rPh>
    <rPh sb="153" eb="154">
      <t>ツト</t>
    </rPh>
    <rPh sb="161" eb="163">
      <t>リュウドウ</t>
    </rPh>
    <rPh sb="163" eb="165">
      <t>ヒリツ</t>
    </rPh>
    <rPh sb="166" eb="167">
      <t>オオ</t>
    </rPh>
    <rPh sb="169" eb="171">
      <t>カイゼン</t>
    </rPh>
    <rPh sb="178" eb="179">
      <t>イマ</t>
    </rPh>
    <rPh sb="185" eb="187">
      <t>シタマワ</t>
    </rPh>
    <rPh sb="188" eb="190">
      <t>ジョウキョウ</t>
    </rPh>
    <rPh sb="196" eb="199">
      <t>タンネンド</t>
    </rPh>
    <rPh sb="199" eb="201">
      <t>シュウシ</t>
    </rPh>
    <rPh sb="202" eb="204">
      <t>ジュウブン</t>
    </rPh>
    <rPh sb="205" eb="207">
      <t>クロジ</t>
    </rPh>
    <rPh sb="208" eb="210">
      <t>カクホ</t>
    </rPh>
    <rPh sb="214" eb="216">
      <t>ヒツヨウ</t>
    </rPh>
    <rPh sb="222" eb="224">
      <t>リュウドウ</t>
    </rPh>
    <rPh sb="224" eb="226">
      <t>フサイ</t>
    </rPh>
    <rPh sb="232" eb="234">
      <t>キギョウ</t>
    </rPh>
    <rPh sb="234" eb="235">
      <t>サイ</t>
    </rPh>
    <rPh sb="235" eb="237">
      <t>ショウカン</t>
    </rPh>
    <rPh sb="241" eb="243">
      <t>レイワ</t>
    </rPh>
    <rPh sb="244" eb="246">
      <t>ネンド</t>
    </rPh>
    <rPh sb="247" eb="249">
      <t>ショウカン</t>
    </rPh>
    <rPh sb="256" eb="258">
      <t>ミコ</t>
    </rPh>
    <rPh sb="265" eb="267">
      <t>キギョウ</t>
    </rPh>
    <rPh sb="267" eb="268">
      <t>サイ</t>
    </rPh>
    <rPh sb="268" eb="270">
      <t>ザンダカ</t>
    </rPh>
    <rPh sb="270" eb="271">
      <t>タイ</t>
    </rPh>
    <rPh sb="271" eb="273">
      <t>ジギョウ</t>
    </rPh>
    <rPh sb="273" eb="275">
      <t>キボ</t>
    </rPh>
    <rPh sb="275" eb="277">
      <t>ヒリツ</t>
    </rPh>
    <rPh sb="279" eb="281">
      <t>キギョウ</t>
    </rPh>
    <rPh sb="281" eb="282">
      <t>サイ</t>
    </rPh>
    <rPh sb="282" eb="284">
      <t>ザンダカ</t>
    </rPh>
    <rPh sb="285" eb="287">
      <t>ジュンチョウ</t>
    </rPh>
    <rPh sb="288" eb="290">
      <t>ゲンショウ</t>
    </rPh>
    <rPh sb="297" eb="299">
      <t>ヒリツ</t>
    </rPh>
    <rPh sb="303" eb="305">
      <t>キチョウ</t>
    </rPh>
    <rPh sb="314" eb="316">
      <t>オスイ</t>
    </rPh>
    <rPh sb="316" eb="318">
      <t>ショリ</t>
    </rPh>
    <rPh sb="318" eb="320">
      <t>ゲンカ</t>
    </rPh>
    <rPh sb="322" eb="324">
      <t>オスイ</t>
    </rPh>
    <rPh sb="324" eb="326">
      <t>ショリ</t>
    </rPh>
    <rPh sb="326" eb="327">
      <t>ヒ</t>
    </rPh>
    <rPh sb="328" eb="330">
      <t>ゲンショウ</t>
    </rPh>
    <rPh sb="331" eb="332">
      <t>クワ</t>
    </rPh>
    <rPh sb="349" eb="351">
      <t>ゾウカ</t>
    </rPh>
    <rPh sb="354" eb="355">
      <t>オオ</t>
    </rPh>
    <rPh sb="357" eb="358">
      <t>シタ</t>
    </rPh>
    <rPh sb="367" eb="369">
      <t>シセツ</t>
    </rPh>
    <rPh sb="369" eb="372">
      <t>リヨウリツ</t>
    </rPh>
    <rPh sb="376" eb="377">
      <t>ヨコ</t>
    </rPh>
    <rPh sb="380" eb="382">
      <t>ジョウキョウ</t>
    </rPh>
    <rPh sb="385" eb="387">
      <t>ショリ</t>
    </rPh>
    <rPh sb="387" eb="389">
      <t>スイリョウ</t>
    </rPh>
    <rPh sb="390" eb="392">
      <t>カクホ</t>
    </rPh>
    <rPh sb="397" eb="398">
      <t>ツナ</t>
    </rPh>
    <rPh sb="399" eb="400">
      <t>コ</t>
    </rPh>
    <rPh sb="402" eb="404">
      <t>カヒ</t>
    </rPh>
    <rPh sb="407" eb="409">
      <t>ケントウ</t>
    </rPh>
    <rPh sb="411" eb="413">
      <t>テキセツ</t>
    </rPh>
    <rPh sb="414" eb="416">
      <t>シセツ</t>
    </rPh>
    <rPh sb="416" eb="418">
      <t>キボ</t>
    </rPh>
    <rPh sb="419" eb="421">
      <t>ミナオ</t>
    </rPh>
    <rPh sb="428" eb="430">
      <t>ヒツヨウ</t>
    </rPh>
    <rPh sb="436" eb="439">
      <t>スイセンカ</t>
    </rPh>
    <rPh sb="439" eb="440">
      <t>リツ</t>
    </rPh>
    <rPh sb="442" eb="444">
      <t>レイワ</t>
    </rPh>
    <rPh sb="445" eb="447">
      <t>ネンド</t>
    </rPh>
    <rPh sb="448" eb="450">
      <t>セツゾク</t>
    </rPh>
    <rPh sb="454" eb="457">
      <t>ホジョキン</t>
    </rPh>
    <rPh sb="458" eb="460">
      <t>タイショウ</t>
    </rPh>
    <rPh sb="460" eb="462">
      <t>カクダイ</t>
    </rPh>
    <rPh sb="462" eb="463">
      <t>トウ</t>
    </rPh>
    <rPh sb="464" eb="466">
      <t>エイキョウ</t>
    </rPh>
    <rPh sb="467" eb="469">
      <t>ジュンチョウ</t>
    </rPh>
    <rPh sb="470" eb="471">
      <t>ア</t>
    </rPh>
    <rPh sb="477" eb="479">
      <t>ルイジ</t>
    </rPh>
    <rPh sb="479" eb="481">
      <t>ダンタイ</t>
    </rPh>
    <rPh sb="481" eb="483">
      <t>ヘイキン</t>
    </rPh>
    <rPh sb="484" eb="486">
      <t>ウワマワ</t>
    </rPh>
    <phoneticPr fontId="4"/>
  </si>
  <si>
    <t>　①有形固定資産減価償却率は全体の30％を超えてきており、類似団体平均を上回る状況で推移しています。
　②管渠老朽化率が示すとおり管渠については耐用年数である50年を超えているものはありません。
　管渠調査の結果、更新が必要な管渠が出てきており、③管渠改善率は同程度で推移しています。
　事業の初期に集中的に投資を行ったことで、企業債償還額の負担が依然大きく、経営状況は厳しいことから、今後見込まれる資産の更新はストックマネジメント計画に基づき効率的に行っていく必要があります。</t>
    <rPh sb="2" eb="4">
      <t>ユウケイ</t>
    </rPh>
    <rPh sb="4" eb="6">
      <t>コテイ</t>
    </rPh>
    <rPh sb="6" eb="8">
      <t>シサン</t>
    </rPh>
    <rPh sb="8" eb="10">
      <t>ゲンカ</t>
    </rPh>
    <rPh sb="10" eb="12">
      <t>ショウキャク</t>
    </rPh>
    <rPh sb="12" eb="13">
      <t>リツ</t>
    </rPh>
    <rPh sb="14" eb="16">
      <t>ゼンタイ</t>
    </rPh>
    <rPh sb="21" eb="22">
      <t>コ</t>
    </rPh>
    <rPh sb="29" eb="31">
      <t>ルイジ</t>
    </rPh>
    <rPh sb="31" eb="33">
      <t>ダンタイ</t>
    </rPh>
    <rPh sb="33" eb="35">
      <t>ヘイキン</t>
    </rPh>
    <rPh sb="36" eb="38">
      <t>ウワマワ</t>
    </rPh>
    <rPh sb="39" eb="41">
      <t>ジョウキョウ</t>
    </rPh>
    <rPh sb="42" eb="44">
      <t>スイイ</t>
    </rPh>
    <rPh sb="53" eb="55">
      <t>カンキョ</t>
    </rPh>
    <rPh sb="55" eb="57">
      <t>ロウキュウ</t>
    </rPh>
    <rPh sb="57" eb="58">
      <t>カ</t>
    </rPh>
    <rPh sb="58" eb="59">
      <t>リツ</t>
    </rPh>
    <rPh sb="60" eb="61">
      <t>シメ</t>
    </rPh>
    <rPh sb="65" eb="67">
      <t>カンキョ</t>
    </rPh>
    <rPh sb="72" eb="74">
      <t>タイヨウ</t>
    </rPh>
    <rPh sb="74" eb="76">
      <t>ネンスウ</t>
    </rPh>
    <rPh sb="81" eb="82">
      <t>ネン</t>
    </rPh>
    <rPh sb="83" eb="84">
      <t>コ</t>
    </rPh>
    <rPh sb="99" eb="101">
      <t>カンキョ</t>
    </rPh>
    <rPh sb="101" eb="103">
      <t>チョウサ</t>
    </rPh>
    <rPh sb="104" eb="106">
      <t>ケッカ</t>
    </rPh>
    <rPh sb="107" eb="109">
      <t>コウシン</t>
    </rPh>
    <rPh sb="110" eb="112">
      <t>ヒツヨウ</t>
    </rPh>
    <rPh sb="113" eb="115">
      <t>カンキョ</t>
    </rPh>
    <rPh sb="116" eb="117">
      <t>デ</t>
    </rPh>
    <rPh sb="124" eb="126">
      <t>カンキョ</t>
    </rPh>
    <rPh sb="126" eb="128">
      <t>カイゼン</t>
    </rPh>
    <rPh sb="128" eb="129">
      <t>リツ</t>
    </rPh>
    <rPh sb="130" eb="133">
      <t>ドウテイド</t>
    </rPh>
    <rPh sb="134" eb="136">
      <t>スイイ</t>
    </rPh>
    <rPh sb="144" eb="146">
      <t>ジギョウ</t>
    </rPh>
    <rPh sb="147" eb="149">
      <t>ショキ</t>
    </rPh>
    <rPh sb="150" eb="153">
      <t>シュウチュウテキ</t>
    </rPh>
    <rPh sb="154" eb="156">
      <t>トウシ</t>
    </rPh>
    <rPh sb="157" eb="158">
      <t>オコナ</t>
    </rPh>
    <rPh sb="164" eb="166">
      <t>キギョウ</t>
    </rPh>
    <rPh sb="166" eb="167">
      <t>サイ</t>
    </rPh>
    <rPh sb="167" eb="169">
      <t>ショウカン</t>
    </rPh>
    <rPh sb="169" eb="170">
      <t>ガク</t>
    </rPh>
    <rPh sb="171" eb="173">
      <t>フタン</t>
    </rPh>
    <rPh sb="174" eb="176">
      <t>イゼン</t>
    </rPh>
    <rPh sb="176" eb="177">
      <t>オオ</t>
    </rPh>
    <rPh sb="180" eb="182">
      <t>ケイエイ</t>
    </rPh>
    <rPh sb="182" eb="184">
      <t>ジョウキョウ</t>
    </rPh>
    <rPh sb="185" eb="186">
      <t>キビ</t>
    </rPh>
    <rPh sb="193" eb="195">
      <t>コンゴ</t>
    </rPh>
    <rPh sb="195" eb="197">
      <t>ミコ</t>
    </rPh>
    <rPh sb="200" eb="202">
      <t>シサン</t>
    </rPh>
    <rPh sb="203" eb="205">
      <t>コウシン</t>
    </rPh>
    <rPh sb="216" eb="218">
      <t>ケイカク</t>
    </rPh>
    <rPh sb="219" eb="220">
      <t>モト</t>
    </rPh>
    <rPh sb="222" eb="225">
      <t>コウリツテキ</t>
    </rPh>
    <rPh sb="226" eb="227">
      <t>オコナ</t>
    </rPh>
    <rPh sb="231" eb="233">
      <t>ヒツヨウ</t>
    </rPh>
    <phoneticPr fontId="4"/>
  </si>
  <si>
    <t>　伊那市の下水道事業は短期間に集中して整備を行ったため、多額の負債を抱え、施設も過大傾向にあったことなどから、平成21年度に経営健全化計画を策定し、以降定期的に検証しながら健全経営に努めてきました。令和２年度をもって新規整備は概ね完了しましたが、今後の人口減少に伴い使用料収入は緩やかに減少することが予想されます。
　毎年多額の企業債の償還を行い、さらに今後見込まれる資産の更新にも備えていく必要があるため、更なる純利益の計上と公共下水道事業単体での累積欠損の速やかな解消に努めます。
　令和元年度に改定を行った経営健全化計画（経営戦略）に基づき、更なる経営改善に取り組んでいきます。</t>
    <rPh sb="108" eb="110">
      <t>シンキ</t>
    </rPh>
    <rPh sb="110" eb="112">
      <t>セイビ</t>
    </rPh>
    <rPh sb="214" eb="216">
      <t>コウキョウ</t>
    </rPh>
    <rPh sb="216" eb="219">
      <t>ゲスイドウ</t>
    </rPh>
    <rPh sb="219" eb="221">
      <t>ジギョウ</t>
    </rPh>
    <rPh sb="221" eb="223">
      <t>タンタイ</t>
    </rPh>
    <rPh sb="225" eb="227">
      <t>ルイセキ</t>
    </rPh>
    <rPh sb="227" eb="229">
      <t>ケッソン</t>
    </rPh>
    <rPh sb="230" eb="231">
      <t>スミ</t>
    </rPh>
    <rPh sb="234" eb="236">
      <t>カイショウ</t>
    </rPh>
    <rPh sb="237" eb="238">
      <t>ツト</t>
    </rPh>
    <rPh sb="246" eb="247">
      <t>モト</t>
    </rPh>
    <rPh sb="250" eb="252">
      <t>カイテイ</t>
    </rPh>
    <rPh sb="253" eb="254">
      <t>オコナ</t>
    </rPh>
    <rPh sb="264" eb="266">
      <t>ケイエイ</t>
    </rPh>
    <rPh sb="266" eb="268">
      <t>センリャク</t>
    </rPh>
    <rPh sb="279" eb="281">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</si>
</sst>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0.13</c:v>
                </c:pt>
                <c:pt idx="2" formatCode="#,##0.00;&quot;△&quot;#,##0.00">
                  <c:v>0</c:v>
                </c:pt>
                <c:pt idx="3">
                  <c:v>7.0000000000000007E-2</c:v>
                </c:pt>
                <c:pt idx="4">
                  <c:v>7.0000000000000007E-2</c:v>
                </c:pt>
              </c:numCache>
            </c:numRef>
          </c:val>
          <c:extLst>
            <c:ext xmlns:c16="http://schemas.microsoft.com/office/drawing/2014/chart" uri="{C3380CC4-5D6E-409C-BE32-E72D297353CC}">
              <c16:uniqueId val="{00000000-9031-4643-87BA-4CB244BAEE4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0.12</c:v>
                </c:pt>
                <c:pt idx="3">
                  <c:v>1.65</c:v>
                </c:pt>
                <c:pt idx="4">
                  <c:v>0.14000000000000001</c:v>
                </c:pt>
              </c:numCache>
            </c:numRef>
          </c:val>
          <c:smooth val="0"/>
          <c:extLst>
            <c:ext xmlns:c16="http://schemas.microsoft.com/office/drawing/2014/chart" uri="{C3380CC4-5D6E-409C-BE32-E72D297353CC}">
              <c16:uniqueId val="{00000001-9031-4643-87BA-4CB244BAEE4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54.27</c:v>
                </c:pt>
                <c:pt idx="1">
                  <c:v>57.05</c:v>
                </c:pt>
                <c:pt idx="2">
                  <c:v>56.87</c:v>
                </c:pt>
                <c:pt idx="3">
                  <c:v>58.01</c:v>
                </c:pt>
                <c:pt idx="4">
                  <c:v>58.9</c:v>
                </c:pt>
              </c:numCache>
            </c:numRef>
          </c:val>
          <c:extLst>
            <c:ext xmlns:c16="http://schemas.microsoft.com/office/drawing/2014/chart" uri="{C3380CC4-5D6E-409C-BE32-E72D297353CC}">
              <c16:uniqueId val="{00000000-0313-44C5-86D0-CF251F54988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59.19</c:v>
                </c:pt>
                <c:pt idx="2">
                  <c:v>61.4</c:v>
                </c:pt>
                <c:pt idx="3">
                  <c:v>50.53</c:v>
                </c:pt>
                <c:pt idx="4">
                  <c:v>51.42</c:v>
                </c:pt>
              </c:numCache>
            </c:numRef>
          </c:val>
          <c:smooth val="0"/>
          <c:extLst>
            <c:ext xmlns:c16="http://schemas.microsoft.com/office/drawing/2014/chart" uri="{C3380CC4-5D6E-409C-BE32-E72D297353CC}">
              <c16:uniqueId val="{00000001-0313-44C5-86D0-CF251F54988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89.11</c:v>
                </c:pt>
                <c:pt idx="1">
                  <c:v>89.74</c:v>
                </c:pt>
                <c:pt idx="2">
                  <c:v>91.77</c:v>
                </c:pt>
                <c:pt idx="3">
                  <c:v>93.67</c:v>
                </c:pt>
                <c:pt idx="4">
                  <c:v>95.06</c:v>
                </c:pt>
              </c:numCache>
            </c:numRef>
          </c:val>
          <c:extLst>
            <c:ext xmlns:c16="http://schemas.microsoft.com/office/drawing/2014/chart" uri="{C3380CC4-5D6E-409C-BE32-E72D297353CC}">
              <c16:uniqueId val="{00000000-637D-40CF-B17B-79FE79A6B8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86.66</c:v>
                </c:pt>
                <c:pt idx="2">
                  <c:v>86.28</c:v>
                </c:pt>
                <c:pt idx="3">
                  <c:v>82.08</c:v>
                </c:pt>
                <c:pt idx="4">
                  <c:v>81.34</c:v>
                </c:pt>
              </c:numCache>
            </c:numRef>
          </c:val>
          <c:smooth val="0"/>
          <c:extLst>
            <c:ext xmlns:c16="http://schemas.microsoft.com/office/drawing/2014/chart" uri="{C3380CC4-5D6E-409C-BE32-E72D297353CC}">
              <c16:uniqueId val="{00000001-637D-40CF-B17B-79FE79A6B8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113.17</c:v>
                </c:pt>
                <c:pt idx="1">
                  <c:v>116.18</c:v>
                </c:pt>
                <c:pt idx="2">
                  <c:v>118.77</c:v>
                </c:pt>
                <c:pt idx="3">
                  <c:v>117.04</c:v>
                </c:pt>
                <c:pt idx="4">
                  <c:v>118.98</c:v>
                </c:pt>
              </c:numCache>
            </c:numRef>
          </c:val>
          <c:extLst>
            <c:ext xmlns:c16="http://schemas.microsoft.com/office/drawing/2014/chart" uri="{C3380CC4-5D6E-409C-BE32-E72D297353CC}">
              <c16:uniqueId val="{00000000-3D4A-407F-AAC4-697BD30C4FA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108.43</c:v>
                </c:pt>
                <c:pt idx="2">
                  <c:v>107.15</c:v>
                </c:pt>
                <c:pt idx="3">
                  <c:v>107.21</c:v>
                </c:pt>
                <c:pt idx="4">
                  <c:v>107.08</c:v>
                </c:pt>
              </c:numCache>
            </c:numRef>
          </c:val>
          <c:smooth val="0"/>
          <c:extLst>
            <c:ext xmlns:c16="http://schemas.microsoft.com/office/drawing/2014/chart" uri="{C3380CC4-5D6E-409C-BE32-E72D297353CC}">
              <c16:uniqueId val="{00000001-3D4A-407F-AAC4-697BD30C4FA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27.49</c:v>
                </c:pt>
                <c:pt idx="1">
                  <c:v>29.54</c:v>
                </c:pt>
                <c:pt idx="2">
                  <c:v>31.39</c:v>
                </c:pt>
                <c:pt idx="3">
                  <c:v>33.340000000000003</c:v>
                </c:pt>
                <c:pt idx="4">
                  <c:v>34.83</c:v>
                </c:pt>
              </c:numCache>
            </c:numRef>
          </c:val>
          <c:extLst>
            <c:ext xmlns:c16="http://schemas.microsoft.com/office/drawing/2014/chart" uri="{C3380CC4-5D6E-409C-BE32-E72D297353CC}">
              <c16:uniqueId val="{00000000-A174-4380-A817-16B10E8DA98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17.350000000000001</c:v>
                </c:pt>
                <c:pt idx="2">
                  <c:v>17.239999999999998</c:v>
                </c:pt>
                <c:pt idx="3">
                  <c:v>12.7</c:v>
                </c:pt>
                <c:pt idx="4">
                  <c:v>14.65</c:v>
                </c:pt>
              </c:numCache>
            </c:numRef>
          </c:val>
          <c:smooth val="0"/>
          <c:extLst>
            <c:ext xmlns:c16="http://schemas.microsoft.com/office/drawing/2014/chart" uri="{C3380CC4-5D6E-409C-BE32-E72D297353CC}">
              <c16:uniqueId val="{00000001-A174-4380-A817-16B10E8DA98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6F-42E3-9D81-85F1A1732C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0.11</c:v>
                </c:pt>
                <c:pt idx="3" formatCode="#,##0.00;&quot;△&quot;#,##0.00">
                  <c:v>0</c:v>
                </c:pt>
                <c:pt idx="4">
                  <c:v>0.1</c:v>
                </c:pt>
              </c:numCache>
            </c:numRef>
          </c:val>
          <c:smooth val="0"/>
          <c:extLst>
            <c:ext xmlns:c16="http://schemas.microsoft.com/office/drawing/2014/chart" uri="{C3380CC4-5D6E-409C-BE32-E72D297353CC}">
              <c16:uniqueId val="{00000001-396F-42E3-9D81-85F1A1732C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184.41</c:v>
                </c:pt>
                <c:pt idx="1">
                  <c:v>151.25</c:v>
                </c:pt>
                <c:pt idx="2">
                  <c:v>117.7</c:v>
                </c:pt>
                <c:pt idx="3">
                  <c:v>87.45</c:v>
                </c:pt>
                <c:pt idx="4">
                  <c:v>52.98</c:v>
                </c:pt>
              </c:numCache>
            </c:numRef>
          </c:val>
          <c:extLst>
            <c:ext xmlns:c16="http://schemas.microsoft.com/office/drawing/2014/chart" uri="{C3380CC4-5D6E-409C-BE32-E72D297353CC}">
              <c16:uniqueId val="{00000000-9179-42D9-809C-B3086FB1E0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12.89</c:v>
                </c:pt>
                <c:pt idx="2">
                  <c:v>15.68</c:v>
                </c:pt>
                <c:pt idx="3">
                  <c:v>43.71</c:v>
                </c:pt>
                <c:pt idx="4">
                  <c:v>45.94</c:v>
                </c:pt>
              </c:numCache>
            </c:numRef>
          </c:val>
          <c:smooth val="0"/>
          <c:extLst>
            <c:ext xmlns:c16="http://schemas.microsoft.com/office/drawing/2014/chart" uri="{C3380CC4-5D6E-409C-BE32-E72D297353CC}">
              <c16:uniqueId val="{00000001-9179-42D9-809C-B3086FB1E0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80.930000000000007</c:v>
                </c:pt>
                <c:pt idx="1">
                  <c:v>84.88</c:v>
                </c:pt>
                <c:pt idx="2">
                  <c:v>79.09</c:v>
                </c:pt>
                <c:pt idx="3">
                  <c:v>78.98</c:v>
                </c:pt>
                <c:pt idx="4">
                  <c:v>97.86</c:v>
                </c:pt>
              </c:numCache>
            </c:numRef>
          </c:val>
          <c:extLst>
            <c:ext xmlns:c16="http://schemas.microsoft.com/office/drawing/2014/chart" uri="{C3380CC4-5D6E-409C-BE32-E72D297353CC}">
              <c16:uniqueId val="{00000000-7419-4533-8756-0F2817A9155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54.32</c:v>
                </c:pt>
                <c:pt idx="2">
                  <c:v>46.82</c:v>
                </c:pt>
                <c:pt idx="3">
                  <c:v>40.67</c:v>
                </c:pt>
                <c:pt idx="4">
                  <c:v>47.7</c:v>
                </c:pt>
              </c:numCache>
            </c:numRef>
          </c:val>
          <c:smooth val="0"/>
          <c:extLst>
            <c:ext xmlns:c16="http://schemas.microsoft.com/office/drawing/2014/chart" uri="{C3380CC4-5D6E-409C-BE32-E72D297353CC}">
              <c16:uniqueId val="{00000001-7419-4533-8756-0F2817A9155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1486.61</c:v>
                </c:pt>
                <c:pt idx="1">
                  <c:v>1404.36</c:v>
                </c:pt>
                <c:pt idx="2">
                  <c:v>1343.89</c:v>
                </c:pt>
                <c:pt idx="3">
                  <c:v>1346.68</c:v>
                </c:pt>
                <c:pt idx="4">
                  <c:v>1314.76</c:v>
                </c:pt>
              </c:numCache>
            </c:numRef>
          </c:val>
          <c:extLst>
            <c:ext xmlns:c16="http://schemas.microsoft.com/office/drawing/2014/chart" uri="{C3380CC4-5D6E-409C-BE32-E72D297353CC}">
              <c16:uniqueId val="{00000000-24F0-4330-8140-BC17C5D61E3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1000.94</c:v>
                </c:pt>
                <c:pt idx="2">
                  <c:v>1028.05</c:v>
                </c:pt>
                <c:pt idx="3">
                  <c:v>1050.51</c:v>
                </c:pt>
                <c:pt idx="4">
                  <c:v>1102.01</c:v>
                </c:pt>
              </c:numCache>
            </c:numRef>
          </c:val>
          <c:smooth val="0"/>
          <c:extLst>
            <c:ext xmlns:c16="http://schemas.microsoft.com/office/drawing/2014/chart" uri="{C3380CC4-5D6E-409C-BE32-E72D297353CC}">
              <c16:uniqueId val="{00000001-24F0-4330-8140-BC17C5D61E3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104.96</c:v>
                </c:pt>
                <c:pt idx="1">
                  <c:v>108.03</c:v>
                </c:pt>
                <c:pt idx="2">
                  <c:v>123.41</c:v>
                </c:pt>
                <c:pt idx="3">
                  <c:v>120.04</c:v>
                </c:pt>
                <c:pt idx="4">
                  <c:v>136.91</c:v>
                </c:pt>
              </c:numCache>
            </c:numRef>
          </c:val>
          <c:extLst>
            <c:ext xmlns:c16="http://schemas.microsoft.com/office/drawing/2014/chart" uri="{C3380CC4-5D6E-409C-BE32-E72D297353CC}">
              <c16:uniqueId val="{00000000-C9BE-403A-91A0-470CE5BD7E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93.77</c:v>
                </c:pt>
                <c:pt idx="2">
                  <c:v>94.73</c:v>
                </c:pt>
                <c:pt idx="3">
                  <c:v>82.65</c:v>
                </c:pt>
                <c:pt idx="4">
                  <c:v>82.55</c:v>
                </c:pt>
              </c:numCache>
            </c:numRef>
          </c:val>
          <c:smooth val="0"/>
          <c:extLst>
            <c:ext xmlns:c16="http://schemas.microsoft.com/office/drawing/2014/chart" uri="{C3380CC4-5D6E-409C-BE32-E72D297353CC}">
              <c16:uniqueId val="{00000001-C9BE-403A-91A0-470CE5BD7E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216.51</c:v>
                </c:pt>
                <c:pt idx="1">
                  <c:v>213.36</c:v>
                </c:pt>
                <c:pt idx="2">
                  <c:v>187.32</c:v>
                </c:pt>
                <c:pt idx="3">
                  <c:v>190.68</c:v>
                </c:pt>
                <c:pt idx="4">
                  <c:v>167.88</c:v>
                </c:pt>
              </c:numCache>
            </c:numRef>
          </c:val>
          <c:extLst>
            <c:ext xmlns:c16="http://schemas.microsoft.com/office/drawing/2014/chart" uri="{C3380CC4-5D6E-409C-BE32-E72D297353CC}">
              <c16:uniqueId val="{00000000-D8DC-41F9-87BB-055D78C166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165.57</c:v>
                </c:pt>
                <c:pt idx="2">
                  <c:v>160.91</c:v>
                </c:pt>
                <c:pt idx="3">
                  <c:v>186.3</c:v>
                </c:pt>
                <c:pt idx="4">
                  <c:v>188.38</c:v>
                </c:pt>
              </c:numCache>
            </c:numRef>
          </c:val>
          <c:smooth val="0"/>
          <c:extLst>
            <c:ext xmlns:c16="http://schemas.microsoft.com/office/drawing/2014/chart" uri="{C3380CC4-5D6E-409C-BE32-E72D297353CC}">
              <c16:uniqueId val="{00000001-D8DC-41F9-87BB-055D78C166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5" zoomScale="70" zoomScaleNormal="70" workbookViewId="0">
      <selection activeCell="CD59" sqref="CD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長野県　伊那市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66528</v>
      </c>
      <c r="AM8" s="37"/>
      <c r="AN8" s="37"/>
      <c r="AO8" s="37"/>
      <c r="AP8" s="37"/>
      <c r="AQ8" s="37"/>
      <c r="AR8" s="37"/>
      <c r="AS8" s="37"/>
      <c r="AT8" s="38">
        <f>データ!T6</f>
        <v>667.93</v>
      </c>
      <c r="AU8" s="38"/>
      <c r="AV8" s="38"/>
      <c r="AW8" s="38"/>
      <c r="AX8" s="38"/>
      <c r="AY8" s="38"/>
      <c r="AZ8" s="38"/>
      <c r="BA8" s="38"/>
      <c r="BB8" s="38">
        <f>データ!U6</f>
        <v>99.6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45.95</v>
      </c>
      <c r="J10" s="38"/>
      <c r="K10" s="38"/>
      <c r="L10" s="38"/>
      <c r="M10" s="38"/>
      <c r="N10" s="38"/>
      <c r="O10" s="38"/>
      <c r="P10" s="38">
        <f>データ!P6</f>
        <v>44.61</v>
      </c>
      <c r="Q10" s="38"/>
      <c r="R10" s="38"/>
      <c r="S10" s="38"/>
      <c r="T10" s="38"/>
      <c r="U10" s="38"/>
      <c r="V10" s="38"/>
      <c r="W10" s="38">
        <f>データ!Q6</f>
        <v>100.67</v>
      </c>
      <c r="X10" s="38"/>
      <c r="Y10" s="38"/>
      <c r="Z10" s="38"/>
      <c r="AA10" s="38"/>
      <c r="AB10" s="38"/>
      <c r="AC10" s="38"/>
      <c r="AD10" s="37">
        <f>データ!R6</f>
        <v>4070</v>
      </c>
      <c r="AE10" s="37"/>
      <c r="AF10" s="37"/>
      <c r="AG10" s="37"/>
      <c r="AH10" s="37"/>
      <c r="AI10" s="37"/>
      <c r="AJ10" s="37"/>
      <c r="AK10" s="2"/>
      <c r="AL10" s="37">
        <f>データ!V6</f>
        <v>29556</v>
      </c>
      <c r="AM10" s="37"/>
      <c r="AN10" s="37"/>
      <c r="AO10" s="37"/>
      <c r="AP10" s="37"/>
      <c r="AQ10" s="37"/>
      <c r="AR10" s="37"/>
      <c r="AS10" s="37"/>
      <c r="AT10" s="38">
        <f>データ!W6</f>
        <v>11.4</v>
      </c>
      <c r="AU10" s="38"/>
      <c r="AV10" s="38"/>
      <c r="AW10" s="38"/>
      <c r="AX10" s="38"/>
      <c r="AY10" s="38"/>
      <c r="AZ10" s="38"/>
      <c r="BA10" s="38"/>
      <c r="BB10" s="38">
        <f>データ!X6</f>
        <v>2592.63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6DgxFwBpVzQCZm1UgOXVApBnMlZG41H4RnSyx1PXQ9tms84BM2k6zTCRK1l5Hx4pCihtdJ3xTC9iFJSds4qVLg==" saltValue="VUt8drfBMSt8+WrR2hYz2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202096</v>
      </c>
      <c r="D6" s="19">
        <f t="shared" si="3"/>
        <v>46</v>
      </c>
      <c r="E6" s="19">
        <f t="shared" si="3"/>
        <v>17</v>
      </c>
      <c r="F6" s="19">
        <f t="shared" si="3"/>
        <v>1</v>
      </c>
      <c r="G6" s="19">
        <f t="shared" si="3"/>
        <v>0</v>
      </c>
      <c r="H6" s="19" t="str">
        <f t="shared" si="3"/>
        <v>長野県　伊那市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45.95</v>
      </c>
      <c r="P6" s="20">
        <f t="shared" si="3"/>
        <v>44.61</v>
      </c>
      <c r="Q6" s="20">
        <f t="shared" si="3"/>
        <v>100.67</v>
      </c>
      <c r="R6" s="20">
        <f t="shared" si="3"/>
        <v>4070</v>
      </c>
      <c r="S6" s="20">
        <f t="shared" si="3"/>
        <v>66528</v>
      </c>
      <c r="T6" s="20">
        <f t="shared" si="3"/>
        <v>667.93</v>
      </c>
      <c r="U6" s="20">
        <f t="shared" si="3"/>
        <v>99.6</v>
      </c>
      <c r="V6" s="20">
        <f t="shared" si="3"/>
        <v>29556</v>
      </c>
      <c r="W6" s="20">
        <f t="shared" si="3"/>
        <v>11.4</v>
      </c>
      <c r="X6" s="20">
        <f t="shared" si="3"/>
        <v>2592.63</v>
      </c>
      <c r="Y6" s="21">
        <f>IF(Y7="",NA(),Y7)</f>
        <v>113.17</v>
      </c>
      <c r="Z6" s="21">
        <f t="shared" ref="Z6:AH6" si="4">IF(Z7="",NA(),Z7)</f>
        <v>116.18</v>
      </c>
      <c r="AA6" s="21">
        <f t="shared" si="4"/>
        <v>118.77</v>
      </c>
      <c r="AB6" s="21">
        <f t="shared" si="4"/>
        <v>117.04</v>
      </c>
      <c r="AC6" s="21">
        <f t="shared" si="4"/>
        <v>118.98</v>
      </c>
      <c r="AD6" s="21">
        <f t="shared" si="4"/>
        <v>108.38</v>
      </c>
      <c r="AE6" s="21">
        <f t="shared" si="4"/>
        <v>108.43</v>
      </c>
      <c r="AF6" s="21">
        <f t="shared" si="4"/>
        <v>107.15</v>
      </c>
      <c r="AG6" s="21">
        <f t="shared" si="4"/>
        <v>107.21</v>
      </c>
      <c r="AH6" s="21">
        <f t="shared" si="4"/>
        <v>107.08</v>
      </c>
      <c r="AI6" s="20" t="str">
        <f>IF(AI7="","",IF(AI7="-","【-】","【"&amp;SUBSTITUTE(TEXT(AI7,"#,##0.00"),"-","△")&amp;"】"))</f>
        <v>【107.02】</v>
      </c>
      <c r="AJ6" s="21">
        <f>IF(AJ7="",NA(),AJ7)</f>
        <v>184.41</v>
      </c>
      <c r="AK6" s="21">
        <f t="shared" ref="AK6:AS6" si="5">IF(AK7="",NA(),AK7)</f>
        <v>151.25</v>
      </c>
      <c r="AL6" s="21">
        <f t="shared" si="5"/>
        <v>117.7</v>
      </c>
      <c r="AM6" s="21">
        <f t="shared" si="5"/>
        <v>87.45</v>
      </c>
      <c r="AN6" s="21">
        <f t="shared" si="5"/>
        <v>52.98</v>
      </c>
      <c r="AO6" s="21">
        <f t="shared" si="5"/>
        <v>12.78</v>
      </c>
      <c r="AP6" s="21">
        <f t="shared" si="5"/>
        <v>12.89</v>
      </c>
      <c r="AQ6" s="21">
        <f t="shared" si="5"/>
        <v>15.68</v>
      </c>
      <c r="AR6" s="21">
        <f t="shared" si="5"/>
        <v>43.71</v>
      </c>
      <c r="AS6" s="21">
        <f t="shared" si="5"/>
        <v>45.94</v>
      </c>
      <c r="AT6" s="20" t="str">
        <f>IF(AT7="","",IF(AT7="-","【-】","【"&amp;SUBSTITUTE(TEXT(AT7,"#,##0.00"),"-","△")&amp;"】"))</f>
        <v>【3.09】</v>
      </c>
      <c r="AU6" s="21">
        <f>IF(AU7="",NA(),AU7)</f>
        <v>80.930000000000007</v>
      </c>
      <c r="AV6" s="21">
        <f t="shared" ref="AV6:BD6" si="6">IF(AV7="",NA(),AV7)</f>
        <v>84.88</v>
      </c>
      <c r="AW6" s="21">
        <f t="shared" si="6"/>
        <v>79.09</v>
      </c>
      <c r="AX6" s="21">
        <f t="shared" si="6"/>
        <v>78.98</v>
      </c>
      <c r="AY6" s="21">
        <f t="shared" si="6"/>
        <v>97.86</v>
      </c>
      <c r="AZ6" s="21">
        <f t="shared" si="6"/>
        <v>57.48</v>
      </c>
      <c r="BA6" s="21">
        <f t="shared" si="6"/>
        <v>54.32</v>
      </c>
      <c r="BB6" s="21">
        <f t="shared" si="6"/>
        <v>46.82</v>
      </c>
      <c r="BC6" s="21">
        <f t="shared" si="6"/>
        <v>40.67</v>
      </c>
      <c r="BD6" s="21">
        <f t="shared" si="6"/>
        <v>47.7</v>
      </c>
      <c r="BE6" s="20" t="str">
        <f>IF(BE7="","",IF(BE7="-","【-】","【"&amp;SUBSTITUTE(TEXT(BE7,"#,##0.00"),"-","△")&amp;"】"))</f>
        <v>【71.39】</v>
      </c>
      <c r="BF6" s="21">
        <f>IF(BF7="",NA(),BF7)</f>
        <v>1486.61</v>
      </c>
      <c r="BG6" s="21">
        <f t="shared" ref="BG6:BO6" si="7">IF(BG7="",NA(),BG7)</f>
        <v>1404.36</v>
      </c>
      <c r="BH6" s="21">
        <f t="shared" si="7"/>
        <v>1343.89</v>
      </c>
      <c r="BI6" s="21">
        <f t="shared" si="7"/>
        <v>1346.68</v>
      </c>
      <c r="BJ6" s="21">
        <f t="shared" si="7"/>
        <v>1314.76</v>
      </c>
      <c r="BK6" s="21">
        <f t="shared" si="7"/>
        <v>1046.25</v>
      </c>
      <c r="BL6" s="21">
        <f t="shared" si="7"/>
        <v>1000.94</v>
      </c>
      <c r="BM6" s="21">
        <f t="shared" si="7"/>
        <v>1028.05</v>
      </c>
      <c r="BN6" s="21">
        <f t="shared" si="7"/>
        <v>1050.51</v>
      </c>
      <c r="BO6" s="21">
        <f t="shared" si="7"/>
        <v>1102.01</v>
      </c>
      <c r="BP6" s="20" t="str">
        <f>IF(BP7="","",IF(BP7="-","【-】","【"&amp;SUBSTITUTE(TEXT(BP7,"#,##0.00"),"-","△")&amp;"】"))</f>
        <v>【669.11】</v>
      </c>
      <c r="BQ6" s="21">
        <f>IF(BQ7="",NA(),BQ7)</f>
        <v>104.96</v>
      </c>
      <c r="BR6" s="21">
        <f t="shared" ref="BR6:BZ6" si="8">IF(BR7="",NA(),BR7)</f>
        <v>108.03</v>
      </c>
      <c r="BS6" s="21">
        <f t="shared" si="8"/>
        <v>123.41</v>
      </c>
      <c r="BT6" s="21">
        <f t="shared" si="8"/>
        <v>120.04</v>
      </c>
      <c r="BU6" s="21">
        <f t="shared" si="8"/>
        <v>136.91</v>
      </c>
      <c r="BV6" s="21">
        <f t="shared" si="8"/>
        <v>88.37</v>
      </c>
      <c r="BW6" s="21">
        <f t="shared" si="8"/>
        <v>93.77</v>
      </c>
      <c r="BX6" s="21">
        <f t="shared" si="8"/>
        <v>94.73</v>
      </c>
      <c r="BY6" s="21">
        <f t="shared" si="8"/>
        <v>82.65</v>
      </c>
      <c r="BZ6" s="21">
        <f t="shared" si="8"/>
        <v>82.55</v>
      </c>
      <c r="CA6" s="20" t="str">
        <f>IF(CA7="","",IF(CA7="-","【-】","【"&amp;SUBSTITUTE(TEXT(CA7,"#,##0.00"),"-","△")&amp;"】"))</f>
        <v>【99.73】</v>
      </c>
      <c r="CB6" s="21">
        <f>IF(CB7="",NA(),CB7)</f>
        <v>216.51</v>
      </c>
      <c r="CC6" s="21">
        <f t="shared" ref="CC6:CK6" si="9">IF(CC7="",NA(),CC7)</f>
        <v>213.36</v>
      </c>
      <c r="CD6" s="21">
        <f t="shared" si="9"/>
        <v>187.32</v>
      </c>
      <c r="CE6" s="21">
        <f t="shared" si="9"/>
        <v>190.68</v>
      </c>
      <c r="CF6" s="21">
        <f t="shared" si="9"/>
        <v>167.88</v>
      </c>
      <c r="CG6" s="21">
        <f t="shared" si="9"/>
        <v>178.11</v>
      </c>
      <c r="CH6" s="21">
        <f t="shared" si="9"/>
        <v>165.57</v>
      </c>
      <c r="CI6" s="21">
        <f t="shared" si="9"/>
        <v>160.91</v>
      </c>
      <c r="CJ6" s="21">
        <f t="shared" si="9"/>
        <v>186.3</v>
      </c>
      <c r="CK6" s="21">
        <f t="shared" si="9"/>
        <v>188.38</v>
      </c>
      <c r="CL6" s="20" t="str">
        <f>IF(CL7="","",IF(CL7="-","【-】","【"&amp;SUBSTITUTE(TEXT(CL7,"#,##0.00"),"-","△")&amp;"】"))</f>
        <v>【134.98】</v>
      </c>
      <c r="CM6" s="21">
        <f>IF(CM7="",NA(),CM7)</f>
        <v>54.27</v>
      </c>
      <c r="CN6" s="21">
        <f t="shared" ref="CN6:CV6" si="10">IF(CN7="",NA(),CN7)</f>
        <v>57.05</v>
      </c>
      <c r="CO6" s="21">
        <f t="shared" si="10"/>
        <v>56.87</v>
      </c>
      <c r="CP6" s="21">
        <f t="shared" si="10"/>
        <v>58.01</v>
      </c>
      <c r="CQ6" s="21">
        <f t="shared" si="10"/>
        <v>58.9</v>
      </c>
      <c r="CR6" s="21">
        <f t="shared" si="10"/>
        <v>59.55</v>
      </c>
      <c r="CS6" s="21">
        <f t="shared" si="10"/>
        <v>59.19</v>
      </c>
      <c r="CT6" s="21">
        <f t="shared" si="10"/>
        <v>61.4</v>
      </c>
      <c r="CU6" s="21">
        <f t="shared" si="10"/>
        <v>50.53</v>
      </c>
      <c r="CV6" s="21">
        <f t="shared" si="10"/>
        <v>51.42</v>
      </c>
      <c r="CW6" s="20" t="str">
        <f>IF(CW7="","",IF(CW7="-","【-】","【"&amp;SUBSTITUTE(TEXT(CW7,"#,##0.00"),"-","△")&amp;"】"))</f>
        <v>【59.99】</v>
      </c>
      <c r="CX6" s="21">
        <f>IF(CX7="",NA(),CX7)</f>
        <v>89.11</v>
      </c>
      <c r="CY6" s="21">
        <f t="shared" ref="CY6:DG6" si="11">IF(CY7="",NA(),CY7)</f>
        <v>89.74</v>
      </c>
      <c r="CZ6" s="21">
        <f t="shared" si="11"/>
        <v>91.77</v>
      </c>
      <c r="DA6" s="21">
        <f t="shared" si="11"/>
        <v>93.67</v>
      </c>
      <c r="DB6" s="21">
        <f t="shared" si="11"/>
        <v>95.06</v>
      </c>
      <c r="DC6" s="21">
        <f t="shared" si="11"/>
        <v>87.14</v>
      </c>
      <c r="DD6" s="21">
        <f t="shared" si="11"/>
        <v>86.66</v>
      </c>
      <c r="DE6" s="21">
        <f t="shared" si="11"/>
        <v>86.28</v>
      </c>
      <c r="DF6" s="21">
        <f t="shared" si="11"/>
        <v>82.08</v>
      </c>
      <c r="DG6" s="21">
        <f t="shared" si="11"/>
        <v>81.34</v>
      </c>
      <c r="DH6" s="20" t="str">
        <f>IF(DH7="","",IF(DH7="-","【-】","【"&amp;SUBSTITUTE(TEXT(DH7,"#,##0.00"),"-","△")&amp;"】"))</f>
        <v>【95.72】</v>
      </c>
      <c r="DI6" s="21">
        <f>IF(DI7="",NA(),DI7)</f>
        <v>27.49</v>
      </c>
      <c r="DJ6" s="21">
        <f t="shared" ref="DJ6:DR6" si="12">IF(DJ7="",NA(),DJ7)</f>
        <v>29.54</v>
      </c>
      <c r="DK6" s="21">
        <f t="shared" si="12"/>
        <v>31.39</v>
      </c>
      <c r="DL6" s="21">
        <f t="shared" si="12"/>
        <v>33.340000000000003</v>
      </c>
      <c r="DM6" s="21">
        <f t="shared" si="12"/>
        <v>34.83</v>
      </c>
      <c r="DN6" s="21">
        <f t="shared" si="12"/>
        <v>15.21</v>
      </c>
      <c r="DO6" s="21">
        <f t="shared" si="12"/>
        <v>17.350000000000001</v>
      </c>
      <c r="DP6" s="21">
        <f t="shared" si="12"/>
        <v>17.239999999999998</v>
      </c>
      <c r="DQ6" s="21">
        <f t="shared" si="12"/>
        <v>12.7</v>
      </c>
      <c r="DR6" s="21">
        <f t="shared" si="12"/>
        <v>14.65</v>
      </c>
      <c r="DS6" s="20" t="str">
        <f>IF(DS7="","",IF(DS7="-","【-】","【"&amp;SUBSTITUTE(TEXT(DS7,"#,##0.00"),"-","△")&amp;"】"))</f>
        <v>【38.17】</v>
      </c>
      <c r="DT6" s="20">
        <f>IF(DT7="",NA(),DT7)</f>
        <v>0</v>
      </c>
      <c r="DU6" s="20">
        <f t="shared" ref="DU6:EC6" si="13">IF(DU7="",NA(),DU7)</f>
        <v>0</v>
      </c>
      <c r="DV6" s="20">
        <f t="shared" si="13"/>
        <v>0</v>
      </c>
      <c r="DW6" s="20">
        <f t="shared" si="13"/>
        <v>0</v>
      </c>
      <c r="DX6" s="20">
        <f t="shared" si="13"/>
        <v>0</v>
      </c>
      <c r="DY6" s="21">
        <f t="shared" si="13"/>
        <v>0.01</v>
      </c>
      <c r="DZ6" s="21">
        <f t="shared" si="13"/>
        <v>0.01</v>
      </c>
      <c r="EA6" s="21">
        <f t="shared" si="13"/>
        <v>0.11</v>
      </c>
      <c r="EB6" s="20">
        <f t="shared" si="13"/>
        <v>0</v>
      </c>
      <c r="EC6" s="21">
        <f t="shared" si="13"/>
        <v>0.1</v>
      </c>
      <c r="ED6" s="20" t="str">
        <f>IF(ED7="","",IF(ED7="-","【-】","【"&amp;SUBSTITUTE(TEXT(ED7,"#,##0.00"),"-","△")&amp;"】"))</f>
        <v>【6.54】</v>
      </c>
      <c r="EE6" s="20">
        <f>IF(EE7="",NA(),EE7)</f>
        <v>0</v>
      </c>
      <c r="EF6" s="21">
        <f t="shared" ref="EF6:EN6" si="14">IF(EF7="",NA(),EF7)</f>
        <v>0.13</v>
      </c>
      <c r="EG6" s="20">
        <f t="shared" si="14"/>
        <v>0</v>
      </c>
      <c r="EH6" s="21">
        <f t="shared" si="14"/>
        <v>7.0000000000000007E-2</v>
      </c>
      <c r="EI6" s="21">
        <f t="shared" si="14"/>
        <v>7.0000000000000007E-2</v>
      </c>
      <c r="EJ6" s="21">
        <f t="shared" si="14"/>
        <v>0.11</v>
      </c>
      <c r="EK6" s="21">
        <f t="shared" si="14"/>
        <v>0.09</v>
      </c>
      <c r="EL6" s="21">
        <f t="shared" si="14"/>
        <v>0.12</v>
      </c>
      <c r="EM6" s="21">
        <f t="shared" si="14"/>
        <v>1.65</v>
      </c>
      <c r="EN6" s="21">
        <f t="shared" si="14"/>
        <v>0.14000000000000001</v>
      </c>
      <c r="EO6" s="20" t="str">
        <f>IF(EO7="","",IF(EO7="-","【-】","【"&amp;SUBSTITUTE(TEXT(EO7,"#,##0.00"),"-","△")&amp;"】"))</f>
        <v>【0.24】</v>
      </c>
    </row>
    <row r="7" spans="1:148" s="22" customFormat="1" x14ac:dyDescent="0.15">
      <c r="A7" s="14"/>
      <c r="B7" s="23">
        <v>2021</v>
      </c>
      <c r="C7" s="23">
        <v>202096</v>
      </c>
      <c r="D7" s="23">
        <v>46</v>
      </c>
      <c r="E7" s="23">
        <v>17</v>
      </c>
      <c r="F7" s="23">
        <v>1</v>
      </c>
      <c r="G7" s="23">
        <v>0</v>
      </c>
      <c r="H7" s="23" t="s">
        <v>95</v>
      </c>
      <c r="I7" s="23" t="s">
        <v>96</v>
      </c>
      <c r="J7" s="23" t="s">
        <v>97</v>
      </c>
      <c r="K7" s="23" t="s">
        <v>98</v>
      </c>
      <c r="L7" s="23" t="s">
        <v>99</v>
      </c>
      <c r="M7" s="23" t="s">
        <v>100</v>
      </c>
      <c r="N7" s="24" t="s">
        <v>101</v>
      </c>
      <c r="O7" s="24">
        <v>45.95</v>
      </c>
      <c r="P7" s="24">
        <v>44.61</v>
      </c>
      <c r="Q7" s="24">
        <v>100.67</v>
      </c>
      <c r="R7" s="24">
        <v>4070</v>
      </c>
      <c r="S7" s="24">
        <v>66528</v>
      </c>
      <c r="T7" s="24">
        <v>667.93</v>
      </c>
      <c r="U7" s="24">
        <v>99.6</v>
      </c>
      <c r="V7" s="24">
        <v>29556</v>
      </c>
      <c r="W7" s="24">
        <v>11.4</v>
      </c>
      <c r="X7" s="24">
        <v>2592.63</v>
      </c>
      <c r="Y7" s="24">
        <v>113.17</v>
      </c>
      <c r="Z7" s="24">
        <v>116.18</v>
      </c>
      <c r="AA7" s="24">
        <v>118.77</v>
      </c>
      <c r="AB7" s="24">
        <v>117.04</v>
      </c>
      <c r="AC7" s="24">
        <v>118.98</v>
      </c>
      <c r="AD7" s="24">
        <v>108.38</v>
      </c>
      <c r="AE7" s="24">
        <v>108.43</v>
      </c>
      <c r="AF7" s="24">
        <v>107.15</v>
      </c>
      <c r="AG7" s="24">
        <v>107.21</v>
      </c>
      <c r="AH7" s="24">
        <v>107.08</v>
      </c>
      <c r="AI7" s="24">
        <v>107.02</v>
      </c>
      <c r="AJ7" s="24">
        <v>184.41</v>
      </c>
      <c r="AK7" s="24">
        <v>151.25</v>
      </c>
      <c r="AL7" s="24">
        <v>117.7</v>
      </c>
      <c r="AM7" s="24">
        <v>87.45</v>
      </c>
      <c r="AN7" s="24">
        <v>52.98</v>
      </c>
      <c r="AO7" s="24">
        <v>12.78</v>
      </c>
      <c r="AP7" s="24">
        <v>12.89</v>
      </c>
      <c r="AQ7" s="24">
        <v>15.68</v>
      </c>
      <c r="AR7" s="24">
        <v>43.71</v>
      </c>
      <c r="AS7" s="24">
        <v>45.94</v>
      </c>
      <c r="AT7" s="24">
        <v>3.09</v>
      </c>
      <c r="AU7" s="24">
        <v>80.930000000000007</v>
      </c>
      <c r="AV7" s="24">
        <v>84.88</v>
      </c>
      <c r="AW7" s="24">
        <v>79.09</v>
      </c>
      <c r="AX7" s="24">
        <v>78.98</v>
      </c>
      <c r="AY7" s="24">
        <v>97.86</v>
      </c>
      <c r="AZ7" s="24">
        <v>57.48</v>
      </c>
      <c r="BA7" s="24">
        <v>54.32</v>
      </c>
      <c r="BB7" s="24">
        <v>46.82</v>
      </c>
      <c r="BC7" s="24">
        <v>40.67</v>
      </c>
      <c r="BD7" s="24">
        <v>47.7</v>
      </c>
      <c r="BE7" s="24">
        <v>71.39</v>
      </c>
      <c r="BF7" s="24">
        <v>1486.61</v>
      </c>
      <c r="BG7" s="24">
        <v>1404.36</v>
      </c>
      <c r="BH7" s="24">
        <v>1343.89</v>
      </c>
      <c r="BI7" s="24">
        <v>1346.68</v>
      </c>
      <c r="BJ7" s="24">
        <v>1314.76</v>
      </c>
      <c r="BK7" s="24">
        <v>1046.25</v>
      </c>
      <c r="BL7" s="24">
        <v>1000.94</v>
      </c>
      <c r="BM7" s="24">
        <v>1028.05</v>
      </c>
      <c r="BN7" s="24">
        <v>1050.51</v>
      </c>
      <c r="BO7" s="24">
        <v>1102.01</v>
      </c>
      <c r="BP7" s="24">
        <v>669.11</v>
      </c>
      <c r="BQ7" s="24">
        <v>104.96</v>
      </c>
      <c r="BR7" s="24">
        <v>108.03</v>
      </c>
      <c r="BS7" s="24">
        <v>123.41</v>
      </c>
      <c r="BT7" s="24">
        <v>120.04</v>
      </c>
      <c r="BU7" s="24">
        <v>136.91</v>
      </c>
      <c r="BV7" s="24">
        <v>88.37</v>
      </c>
      <c r="BW7" s="24">
        <v>93.77</v>
      </c>
      <c r="BX7" s="24">
        <v>94.73</v>
      </c>
      <c r="BY7" s="24">
        <v>82.65</v>
      </c>
      <c r="BZ7" s="24">
        <v>82.55</v>
      </c>
      <c r="CA7" s="24">
        <v>99.73</v>
      </c>
      <c r="CB7" s="24">
        <v>216.51</v>
      </c>
      <c r="CC7" s="24">
        <v>213.36</v>
      </c>
      <c r="CD7" s="24">
        <v>187.32</v>
      </c>
      <c r="CE7" s="24">
        <v>190.68</v>
      </c>
      <c r="CF7" s="24">
        <v>167.88</v>
      </c>
      <c r="CG7" s="24">
        <v>178.11</v>
      </c>
      <c r="CH7" s="24">
        <v>165.57</v>
      </c>
      <c r="CI7" s="24">
        <v>160.91</v>
      </c>
      <c r="CJ7" s="24">
        <v>186.3</v>
      </c>
      <c r="CK7" s="24">
        <v>188.38</v>
      </c>
      <c r="CL7" s="24">
        <v>134.97999999999999</v>
      </c>
      <c r="CM7" s="24">
        <v>54.27</v>
      </c>
      <c r="CN7" s="24">
        <v>57.05</v>
      </c>
      <c r="CO7" s="24">
        <v>56.87</v>
      </c>
      <c r="CP7" s="24">
        <v>58.01</v>
      </c>
      <c r="CQ7" s="24">
        <v>58.9</v>
      </c>
      <c r="CR7" s="24">
        <v>59.55</v>
      </c>
      <c r="CS7" s="24">
        <v>59.19</v>
      </c>
      <c r="CT7" s="24">
        <v>61.4</v>
      </c>
      <c r="CU7" s="24">
        <v>50.53</v>
      </c>
      <c r="CV7" s="24">
        <v>51.42</v>
      </c>
      <c r="CW7" s="24">
        <v>59.99</v>
      </c>
      <c r="CX7" s="24">
        <v>89.11</v>
      </c>
      <c r="CY7" s="24">
        <v>89.74</v>
      </c>
      <c r="CZ7" s="24">
        <v>91.77</v>
      </c>
      <c r="DA7" s="24">
        <v>93.67</v>
      </c>
      <c r="DB7" s="24">
        <v>95.06</v>
      </c>
      <c r="DC7" s="24">
        <v>87.14</v>
      </c>
      <c r="DD7" s="24">
        <v>86.66</v>
      </c>
      <c r="DE7" s="24">
        <v>86.28</v>
      </c>
      <c r="DF7" s="24">
        <v>82.08</v>
      </c>
      <c r="DG7" s="24">
        <v>81.34</v>
      </c>
      <c r="DH7" s="24">
        <v>95.72</v>
      </c>
      <c r="DI7" s="24">
        <v>27.49</v>
      </c>
      <c r="DJ7" s="24">
        <v>29.54</v>
      </c>
      <c r="DK7" s="24">
        <v>31.39</v>
      </c>
      <c r="DL7" s="24">
        <v>33.340000000000003</v>
      </c>
      <c r="DM7" s="24">
        <v>34.83</v>
      </c>
      <c r="DN7" s="24">
        <v>15.21</v>
      </c>
      <c r="DO7" s="24">
        <v>17.350000000000001</v>
      </c>
      <c r="DP7" s="24">
        <v>17.239999999999998</v>
      </c>
      <c r="DQ7" s="24">
        <v>12.7</v>
      </c>
      <c r="DR7" s="24">
        <v>14.65</v>
      </c>
      <c r="DS7" s="24">
        <v>38.17</v>
      </c>
      <c r="DT7" s="24">
        <v>0</v>
      </c>
      <c r="DU7" s="24">
        <v>0</v>
      </c>
      <c r="DV7" s="24">
        <v>0</v>
      </c>
      <c r="DW7" s="24">
        <v>0</v>
      </c>
      <c r="DX7" s="24">
        <v>0</v>
      </c>
      <c r="DY7" s="24">
        <v>0.01</v>
      </c>
      <c r="DZ7" s="24">
        <v>0.01</v>
      </c>
      <c r="EA7" s="24">
        <v>0.11</v>
      </c>
      <c r="EB7" s="24">
        <v>0</v>
      </c>
      <c r="EC7" s="24">
        <v>0.1</v>
      </c>
      <c r="ED7" s="24">
        <v>6.54</v>
      </c>
      <c r="EE7" s="24">
        <v>0</v>
      </c>
      <c r="EF7" s="24">
        <v>0.13</v>
      </c>
      <c r="EG7" s="24">
        <v>0</v>
      </c>
      <c r="EH7" s="24">
        <v>7.0000000000000007E-2</v>
      </c>
      <c r="EI7" s="24">
        <v>7.0000000000000007E-2</v>
      </c>
      <c r="EJ7" s="24">
        <v>0.11</v>
      </c>
      <c r="EK7" s="24">
        <v>0.09</v>
      </c>
      <c r="EL7" s="24">
        <v>0.12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2023-01-18T07:03:52Z</cp:lastPrinted>
  <dcterms:created xsi:type="dcterms:W3CDTF">2023-01-12T23:30:31Z</dcterms:created>
  <dcterms:modified xsi:type="dcterms:W3CDTF">2023-01-19T23:43:46Z</dcterms:modified>
  <cp:category/>
</cp:coreProperties>
</file>