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100_総務部\400_財政課\00共通\財政係\R６年度\地方公営企業\20250122_【依頼：2／4（火）正午〆切】公営企業に係る経営比較分析表（令和5年度決算）の分析について（長野県市町村課）\02庁内照会＆回答\【経営比較分析表】2023_202096_46_010\"/>
    </mc:Choice>
  </mc:AlternateContent>
  <workbookProtection workbookAlgorithmName="SHA-512" workbookHashValue="FqnHrdofgdIE8LFhvMSTiQpuh7pFqCvR3nvQ0DFjLoXkHZppW6V7FH7/J4ByA/2LsnmvaTpgJ43CttjkKT59CA==" workbookSaltValue="d+9Te17Dw+/ZjJ36lJrnD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E85" i="4"/>
  <c r="BB10" i="4"/>
  <c r="AT10" i="4"/>
  <c r="P10" i="4"/>
  <c r="AT8" i="4"/>
  <c r="W8" i="4"/>
  <c r="P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<sst xmlns="http://schemas.openxmlformats.org/spreadsheetml/2006/main" count="231" uniqueCount="116">
  <si>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</si>
  <si>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</si>
  <si>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</si>
  <si>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</si>
  <si>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</si>
  <si>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</si>
  <si>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</si>
  <si>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</si>
  <si>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</si>
  <si>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</si>
  <si>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</si>
  <si>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</si>
  <si>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</si>
  <si>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</si>
  <si>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</si>
  <si>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</si>
  <si>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</si>
  <si>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</si>
  <si>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</si>
  <si>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</si>
  <si>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</si>
  <si>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</si>
  <si>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</si>
  <si>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</si>
  <si>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</si>
  <si>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</si>
  <si>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</si>
  <si>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</si>
  <si>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</si>
  <si>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</si>
  <si>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</si>
  <si>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</si>
  <si>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</si>
  <si>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</si>
  <si>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</si>
  <si>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</si>
  <si>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</si>
  <si>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</si>
  <si>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</si>
  <si>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</si>
  <si>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</si>
  <si>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</si>
  <si>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</si>
  <si>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</si>
  <si>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</si>
  <si>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</si>
  <si>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</si>
  <si>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</si>
  <si>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</si>
  <si>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</si>
  <si>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</si>
  <si>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</si>
  <si>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</si>
  <si>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</si>
  <si>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</si>
  <si>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</si>
  <si>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</si>
  <si>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</si>
  <si>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</si>
  <si>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</si>
  <si>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</si>
  <si>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</si>
  <si>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</si>
  <si>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</si>
  <si>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</si>
  <si>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</si>
  <si>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</si>
  <si>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</si>
  <si>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</si>
  <si>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</si>
  <si>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</si>
  <si>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</si>
  <si>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</si>
  <si>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</si>
  <si>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</si>
  <si>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</si>
  <si>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</si>
  <si>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</si>
  <si>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</si>
  <si>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</si>
  <si>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</si>
  <si>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</si>
  <si>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</si>
  <si>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</si>
  <si>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</si>
  <si>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</si>
  <si>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</si>
  <si>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</si>
  <si>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</si>
  <si>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</si>
  <si>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</si>
  <si>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</si>
  <si>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</si>
  <si>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</si>
  <si>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</si>
  <si>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</si>
  <si>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</si>
  <si>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</si>
  <si>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</si>
  <si>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</si>
  <si>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</si>
  <si>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</si>
  <si>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</si>
  <si>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</si>
  <si>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</si>
  <si>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</si>
  <si>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</si>
  <si>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</si>
  <si>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</si>
  <si>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</si>
  <si>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</si>
  <si>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</si>
  <si>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</si>
  <si>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伊那市の下水道事業は、短期間に集中して整備を行ったため、多額の負債を抱え、施設も過大傾向にあったことなどから、平成21年度に経営健全化計画を策定し、以降、定期的に検証をしながら健全経営に努めてきました。
　施設の新規整備は、一部を除き概ね完了しましたが、今後の人口減少に伴い使用料収入は緩やかに減少することが予想されます。
　そうした状況において、多額の企業債の償還と、今後見込まれる資産の更新に備えるため、令和５年度末に改定した経営戦略に基づき、更なる経営改善に取り組むことで、純利益の安定的な確保に努めます。</t>
    <phoneticPr fontId="4"/>
  </si>
  <si>
    <t>　①有形固定資産減価償却率は、40％に迫っており、類似団体平均を上回る状況で推移しています。
　②管渠老朽化率が示すとおり管渠については耐用年数である50年を超えているものはありません。
　③管渠改善率は、更新が必要な管渠が出てきていますが、同程度で推移しています。
　事業開始の初期に集中的に投資を行ったことで、企業債償還額の負担が依然大きく、経営状況は厳しいことから、今後見込まれる資産の更新はストックマネジメント計画に基づき効率的に行っていく必要があります。</t>
    <phoneticPr fontId="4"/>
  </si>
  <si>
    <t>　①経常収支比率は、100％を超えて推移しており、単年度収支は黒字となっています。昨年から低下した要因として、他会計補助金（営業外収益）の減少が挙げられます。
　②累積欠損金比率は、大幅に回復し、類似団体平均を下回ったため、引き続き一定の純利益の確保に努めます。
　③流動比率は、未だ100％を下回る状況であるため、単年度収支で十分に黒字を確保していく必要があります。ただし流動負債のほとんどが企業債償還であり、今後は年々減少していく見込みです。
　④企業債残高対事業規模比率は、企業債残高が順調に減少してきているため、低下傾向にあります。
　⑤経費回収率は、繰出基準の年限により公費負担の高資本費対策経費がなくなり、相当分の汚水処理費が増加したため、100％を下回りました。
　⑥汚水処理原価は、同様に汚水処理費の増加に加え、有収水量が減少したことにより上昇しています。
　⑦施設利用率は、ほぼ横ばいの状況です。一定以上の処理水量を確保するため、繋ぎ込みの可否なども検討し、適切な施設規模へ見直していく方針です。
　⑧水洗化率は、これまでの普及促進事業の効果により順調に増加しており、類似団体平均を上回っています。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</si>
</sst>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7.0000000000000007E-2</c:v>
                </c:pt>
                <c:pt idx="2">
                  <c:v>7.0000000000000007E-2</c:v>
                </c:pt>
                <c:pt idx="3">
                  <c:v>7.0000000000000007E-2</c:v>
                </c:pt>
                <c:pt idx="4">
                  <c:v>7.0000000000000007E-2</c:v>
                </c:pt>
              </c:numCache>
            </c:numRef>
          </c:val>
          <c:extLst>
            <c:ext xmlns:c16="http://schemas.microsoft.com/office/drawing/2014/chart" uri="{C3380CC4-5D6E-409C-BE32-E72D297353CC}">
              <c16:uniqueId val="{00000000-AC25-4D33-A392-E859706D8A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1.65</c:v>
                </c:pt>
                <c:pt idx="2">
                  <c:v>0.14000000000000001</c:v>
                </c:pt>
                <c:pt idx="3">
                  <c:v>0.12</c:v>
                </c:pt>
                <c:pt idx="4">
                  <c:v>0.09</c:v>
                </c:pt>
              </c:numCache>
            </c:numRef>
          </c:val>
          <c:smooth val="0"/>
          <c:extLst>
            <c:ext xmlns:c16="http://schemas.microsoft.com/office/drawing/2014/chart" uri="{C3380CC4-5D6E-409C-BE32-E72D297353CC}">
              <c16:uniqueId val="{00000001-AC25-4D33-A392-E859706D8A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56.87</c:v>
                </c:pt>
                <c:pt idx="1">
                  <c:v>58.01</c:v>
                </c:pt>
                <c:pt idx="2">
                  <c:v>58.9</c:v>
                </c:pt>
                <c:pt idx="3">
                  <c:v>58.54</c:v>
                </c:pt>
                <c:pt idx="4">
                  <c:v>58.29</c:v>
                </c:pt>
              </c:numCache>
            </c:numRef>
          </c:val>
          <c:extLst>
            <c:ext xmlns:c16="http://schemas.microsoft.com/office/drawing/2014/chart" uri="{C3380CC4-5D6E-409C-BE32-E72D297353CC}">
              <c16:uniqueId val="{00000000-E73E-4D4C-BC5B-49718D3B16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61.4</c:v>
                </c:pt>
                <c:pt idx="1">
                  <c:v>50.53</c:v>
                </c:pt>
                <c:pt idx="2">
                  <c:v>51.42</c:v>
                </c:pt>
                <c:pt idx="3">
                  <c:v>55.82</c:v>
                </c:pt>
                <c:pt idx="4">
                  <c:v>56.51</c:v>
                </c:pt>
              </c:numCache>
            </c:numRef>
          </c:val>
          <c:smooth val="0"/>
          <c:extLst>
            <c:ext xmlns:c16="http://schemas.microsoft.com/office/drawing/2014/chart" uri="{C3380CC4-5D6E-409C-BE32-E72D297353CC}">
              <c16:uniqueId val="{00000001-E73E-4D4C-BC5B-49718D3B16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91.77</c:v>
                </c:pt>
                <c:pt idx="1">
                  <c:v>93.67</c:v>
                </c:pt>
                <c:pt idx="2">
                  <c:v>95.06</c:v>
                </c:pt>
                <c:pt idx="3">
                  <c:v>95.21</c:v>
                </c:pt>
                <c:pt idx="4">
                  <c:v>95.23</c:v>
                </c:pt>
              </c:numCache>
            </c:numRef>
          </c:val>
          <c:extLst>
            <c:ext xmlns:c16="http://schemas.microsoft.com/office/drawing/2014/chart" uri="{C3380CC4-5D6E-409C-BE32-E72D297353CC}">
              <c16:uniqueId val="{00000000-100C-4FDB-8CBD-A3D1B8BC43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82.08</c:v>
                </c:pt>
                <c:pt idx="2">
                  <c:v>81.34</c:v>
                </c:pt>
                <c:pt idx="3">
                  <c:v>90.67</c:v>
                </c:pt>
                <c:pt idx="4">
                  <c:v>90.62</c:v>
                </c:pt>
              </c:numCache>
            </c:numRef>
          </c:val>
          <c:smooth val="0"/>
          <c:extLst>
            <c:ext xmlns:c16="http://schemas.microsoft.com/office/drawing/2014/chart" uri="{C3380CC4-5D6E-409C-BE32-E72D297353CC}">
              <c16:uniqueId val="{00000001-100C-4FDB-8CBD-A3D1B8BC43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118.77</c:v>
                </c:pt>
                <c:pt idx="1">
                  <c:v>117.04</c:v>
                </c:pt>
                <c:pt idx="2">
                  <c:v>118.98</c:v>
                </c:pt>
                <c:pt idx="3">
                  <c:v>114.63</c:v>
                </c:pt>
                <c:pt idx="4">
                  <c:v>113.61</c:v>
                </c:pt>
              </c:numCache>
            </c:numRef>
          </c:val>
          <c:extLst>
            <c:ext xmlns:c16="http://schemas.microsoft.com/office/drawing/2014/chart" uri="{C3380CC4-5D6E-409C-BE32-E72D297353CC}">
              <c16:uniqueId val="{00000000-66AC-4477-9216-A2C59EFE8C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107.15</c:v>
                </c:pt>
                <c:pt idx="1">
                  <c:v>107.21</c:v>
                </c:pt>
                <c:pt idx="2">
                  <c:v>107.08</c:v>
                </c:pt>
                <c:pt idx="3">
                  <c:v>107.01</c:v>
                </c:pt>
                <c:pt idx="4">
                  <c:v>106.53</c:v>
                </c:pt>
              </c:numCache>
            </c:numRef>
          </c:val>
          <c:smooth val="0"/>
          <c:extLst>
            <c:ext xmlns:c16="http://schemas.microsoft.com/office/drawing/2014/chart" uri="{C3380CC4-5D6E-409C-BE32-E72D297353CC}">
              <c16:uniqueId val="{00000001-66AC-4477-9216-A2C59EFE8C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31.39</c:v>
                </c:pt>
                <c:pt idx="1">
                  <c:v>33.340000000000003</c:v>
                </c:pt>
                <c:pt idx="2">
                  <c:v>34.83</c:v>
                </c:pt>
                <c:pt idx="3">
                  <c:v>36.97</c:v>
                </c:pt>
                <c:pt idx="4">
                  <c:v>39.119999999999997</c:v>
                </c:pt>
              </c:numCache>
            </c:numRef>
          </c:val>
          <c:extLst>
            <c:ext xmlns:c16="http://schemas.microsoft.com/office/drawing/2014/chart" uri="{C3380CC4-5D6E-409C-BE32-E72D297353CC}">
              <c16:uniqueId val="{00000000-C438-4EB1-A887-82EA001706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17.239999999999998</c:v>
                </c:pt>
                <c:pt idx="1">
                  <c:v>12.7</c:v>
                </c:pt>
                <c:pt idx="2">
                  <c:v>14.65</c:v>
                </c:pt>
                <c:pt idx="3">
                  <c:v>25.86</c:v>
                </c:pt>
                <c:pt idx="4">
                  <c:v>26.9</c:v>
                </c:pt>
              </c:numCache>
            </c:numRef>
          </c:val>
          <c:smooth val="0"/>
          <c:extLst>
            <c:ext xmlns:c16="http://schemas.microsoft.com/office/drawing/2014/chart" uri="{C3380CC4-5D6E-409C-BE32-E72D297353CC}">
              <c16:uniqueId val="{00000001-C438-4EB1-A887-82EA001706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25-445D-8D89-493E7144843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0.11</c:v>
                </c:pt>
                <c:pt idx="1">
                  <c:v>0</c:v>
                </c:pt>
                <c:pt idx="2" formatCode="#,##0.00;&quot;△&quot;#,##0.00;&quot;-&quot;">
                  <c:v>0.1</c:v>
                </c:pt>
                <c:pt idx="3" formatCode="#,##0.00;&quot;△&quot;#,##0.00;&quot;-&quot;">
                  <c:v>1.4</c:v>
                </c:pt>
                <c:pt idx="4" formatCode="#,##0.00;&quot;△&quot;#,##0.00;&quot;-&quot;">
                  <c:v>2.08</c:v>
                </c:pt>
              </c:numCache>
            </c:numRef>
          </c:val>
          <c:smooth val="0"/>
          <c:extLst>
            <c:ext xmlns:c16="http://schemas.microsoft.com/office/drawing/2014/chart" uri="{C3380CC4-5D6E-409C-BE32-E72D297353CC}">
              <c16:uniqueId val="{00000001-5425-445D-8D89-493E7144843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117.7</c:v>
                </c:pt>
                <c:pt idx="1">
                  <c:v>87.45</c:v>
                </c:pt>
                <c:pt idx="2">
                  <c:v>52.98</c:v>
                </c:pt>
                <c:pt idx="3">
                  <c:v>26.78</c:v>
                </c:pt>
                <c:pt idx="4">
                  <c:v>2.82</c:v>
                </c:pt>
              </c:numCache>
            </c:numRef>
          </c:val>
          <c:extLst>
            <c:ext xmlns:c16="http://schemas.microsoft.com/office/drawing/2014/chart" uri="{C3380CC4-5D6E-409C-BE32-E72D297353CC}">
              <c16:uniqueId val="{00000000-B919-407B-A959-7D8D20ED871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15.68</c:v>
                </c:pt>
                <c:pt idx="1">
                  <c:v>43.71</c:v>
                </c:pt>
                <c:pt idx="2">
                  <c:v>45.94</c:v>
                </c:pt>
                <c:pt idx="3">
                  <c:v>23.86</c:v>
                </c:pt>
                <c:pt idx="4">
                  <c:v>18.41</c:v>
                </c:pt>
              </c:numCache>
            </c:numRef>
          </c:val>
          <c:smooth val="0"/>
          <c:extLst>
            <c:ext xmlns:c16="http://schemas.microsoft.com/office/drawing/2014/chart" uri="{C3380CC4-5D6E-409C-BE32-E72D297353CC}">
              <c16:uniqueId val="{00000001-B919-407B-A959-7D8D20ED871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79.09</c:v>
                </c:pt>
                <c:pt idx="1">
                  <c:v>78.98</c:v>
                </c:pt>
                <c:pt idx="2">
                  <c:v>97.86</c:v>
                </c:pt>
                <c:pt idx="3">
                  <c:v>86.72</c:v>
                </c:pt>
                <c:pt idx="4">
                  <c:v>79.95</c:v>
                </c:pt>
              </c:numCache>
            </c:numRef>
          </c:val>
          <c:extLst>
            <c:ext xmlns:c16="http://schemas.microsoft.com/office/drawing/2014/chart" uri="{C3380CC4-5D6E-409C-BE32-E72D297353CC}">
              <c16:uniqueId val="{00000000-5796-4488-BF34-1BF5041E85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46.82</c:v>
                </c:pt>
                <c:pt idx="1">
                  <c:v>40.67</c:v>
                </c:pt>
                <c:pt idx="2">
                  <c:v>47.7</c:v>
                </c:pt>
                <c:pt idx="3">
                  <c:v>68.27</c:v>
                </c:pt>
                <c:pt idx="4">
                  <c:v>74.790000000000006</c:v>
                </c:pt>
              </c:numCache>
            </c:numRef>
          </c:val>
          <c:smooth val="0"/>
          <c:extLst>
            <c:ext xmlns:c16="http://schemas.microsoft.com/office/drawing/2014/chart" uri="{C3380CC4-5D6E-409C-BE32-E72D297353CC}">
              <c16:uniqueId val="{00000001-5796-4488-BF34-1BF5041E85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1343.89</c:v>
                </c:pt>
                <c:pt idx="1">
                  <c:v>1346.68</c:v>
                </c:pt>
                <c:pt idx="2">
                  <c:v>1314.76</c:v>
                </c:pt>
                <c:pt idx="3">
                  <c:v>1164.9100000000001</c:v>
                </c:pt>
                <c:pt idx="4">
                  <c:v>1053.6099999999999</c:v>
                </c:pt>
              </c:numCache>
            </c:numRef>
          </c:val>
          <c:extLst>
            <c:ext xmlns:c16="http://schemas.microsoft.com/office/drawing/2014/chart" uri="{C3380CC4-5D6E-409C-BE32-E72D297353CC}">
              <c16:uniqueId val="{00000000-CCA0-41CB-BB33-F8ED0AD86BA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1028.05</c:v>
                </c:pt>
                <c:pt idx="1">
                  <c:v>1050.51</c:v>
                </c:pt>
                <c:pt idx="2">
                  <c:v>1102.01</c:v>
                </c:pt>
                <c:pt idx="3">
                  <c:v>804.98</c:v>
                </c:pt>
                <c:pt idx="4">
                  <c:v>767.56</c:v>
                </c:pt>
              </c:numCache>
            </c:numRef>
          </c:val>
          <c:smooth val="0"/>
          <c:extLst>
            <c:ext xmlns:c16="http://schemas.microsoft.com/office/drawing/2014/chart" uri="{C3380CC4-5D6E-409C-BE32-E72D297353CC}">
              <c16:uniqueId val="{00000001-CCA0-41CB-BB33-F8ED0AD86BA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123.41</c:v>
                </c:pt>
                <c:pt idx="1">
                  <c:v>120.04</c:v>
                </c:pt>
                <c:pt idx="2">
                  <c:v>136.91</c:v>
                </c:pt>
                <c:pt idx="3">
                  <c:v>100.8</c:v>
                </c:pt>
                <c:pt idx="4">
                  <c:v>99.28</c:v>
                </c:pt>
              </c:numCache>
            </c:numRef>
          </c:val>
          <c:extLst>
            <c:ext xmlns:c16="http://schemas.microsoft.com/office/drawing/2014/chart" uri="{C3380CC4-5D6E-409C-BE32-E72D297353CC}">
              <c16:uniqueId val="{00000000-6BD3-4279-A180-46CDA0B2F6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94.73</c:v>
                </c:pt>
                <c:pt idx="1">
                  <c:v>82.65</c:v>
                </c:pt>
                <c:pt idx="2">
                  <c:v>82.55</c:v>
                </c:pt>
                <c:pt idx="3">
                  <c:v>88.71</c:v>
                </c:pt>
                <c:pt idx="4">
                  <c:v>90.23</c:v>
                </c:pt>
              </c:numCache>
            </c:numRef>
          </c:val>
          <c:smooth val="0"/>
          <c:extLst>
            <c:ext xmlns:c16="http://schemas.microsoft.com/office/drawing/2014/chart" uri="{C3380CC4-5D6E-409C-BE32-E72D297353CC}">
              <c16:uniqueId val="{00000001-6BD3-4279-A180-46CDA0B2F6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187.32</c:v>
                </c:pt>
                <c:pt idx="1">
                  <c:v>190.68</c:v>
                </c:pt>
                <c:pt idx="2">
                  <c:v>167.88</c:v>
                </c:pt>
                <c:pt idx="3">
                  <c:v>229.08</c:v>
                </c:pt>
                <c:pt idx="4">
                  <c:v>233.69</c:v>
                </c:pt>
              </c:numCache>
            </c:numRef>
          </c:val>
          <c:extLst>
            <c:ext xmlns:c16="http://schemas.microsoft.com/office/drawing/2014/chart" uri="{C3380CC4-5D6E-409C-BE32-E72D297353CC}">
              <c16:uniqueId val="{00000000-6D21-450E-BFF1-9329FDFBA1B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160.91</c:v>
                </c:pt>
                <c:pt idx="1">
                  <c:v>186.3</c:v>
                </c:pt>
                <c:pt idx="2">
                  <c:v>188.38</c:v>
                </c:pt>
                <c:pt idx="3">
                  <c:v>174.8</c:v>
                </c:pt>
                <c:pt idx="4">
                  <c:v>170.2</c:v>
                </c:pt>
              </c:numCache>
            </c:numRef>
          </c:val>
          <c:smooth val="0"/>
          <c:extLst>
            <c:ext xmlns:c16="http://schemas.microsoft.com/office/drawing/2014/chart" uri="{C3380CC4-5D6E-409C-BE32-E72D297353CC}">
              <c16:uniqueId val="{00000001-6D21-450E-BFF1-9329FDFBA1B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長野県　伊那市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54">
        <f>データ!S6</f>
        <v>65357</v>
      </c>
      <c r="AM8" s="54"/>
      <c r="AN8" s="54"/>
      <c r="AO8" s="54"/>
      <c r="AP8" s="54"/>
      <c r="AQ8" s="54"/>
      <c r="AR8" s="54"/>
      <c r="AS8" s="54"/>
      <c r="AT8" s="53">
        <f>データ!T6</f>
        <v>667.93</v>
      </c>
      <c r="AU8" s="53"/>
      <c r="AV8" s="53"/>
      <c r="AW8" s="53"/>
      <c r="AX8" s="53"/>
      <c r="AY8" s="53"/>
      <c r="AZ8" s="53"/>
      <c r="BA8" s="53"/>
      <c r="BB8" s="53">
        <f>データ!U6</f>
        <v>97.85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50.32</v>
      </c>
      <c r="J10" s="53"/>
      <c r="K10" s="53"/>
      <c r="L10" s="53"/>
      <c r="M10" s="53"/>
      <c r="N10" s="53"/>
      <c r="O10" s="53"/>
      <c r="P10" s="53">
        <f>データ!P6</f>
        <v>44.99</v>
      </c>
      <c r="Q10" s="53"/>
      <c r="R10" s="53"/>
      <c r="S10" s="53"/>
      <c r="T10" s="53"/>
      <c r="U10" s="53"/>
      <c r="V10" s="53"/>
      <c r="W10" s="53">
        <f>データ!Q6</f>
        <v>102.32</v>
      </c>
      <c r="X10" s="53"/>
      <c r="Y10" s="53"/>
      <c r="Z10" s="53"/>
      <c r="AA10" s="53"/>
      <c r="AB10" s="53"/>
      <c r="AC10" s="53"/>
      <c r="AD10" s="54">
        <f>データ!R6</f>
        <v>4070</v>
      </c>
      <c r="AE10" s="54"/>
      <c r="AF10" s="54"/>
      <c r="AG10" s="54"/>
      <c r="AH10" s="54"/>
      <c r="AI10" s="54"/>
      <c r="AJ10" s="54"/>
      <c r="AK10" s="2"/>
      <c r="AL10" s="54">
        <f>データ!V6</f>
        <v>29294</v>
      </c>
      <c r="AM10" s="54"/>
      <c r="AN10" s="54"/>
      <c r="AO10" s="54"/>
      <c r="AP10" s="54"/>
      <c r="AQ10" s="54"/>
      <c r="AR10" s="54"/>
      <c r="AS10" s="54"/>
      <c r="AT10" s="53">
        <f>データ!W6</f>
        <v>11.43</v>
      </c>
      <c r="AU10" s="53"/>
      <c r="AV10" s="53"/>
      <c r="AW10" s="53"/>
      <c r="AX10" s="53"/>
      <c r="AY10" s="53"/>
      <c r="AZ10" s="53"/>
      <c r="BA10" s="53"/>
      <c r="BB10" s="53">
        <f>データ!X6</f>
        <v>2562.9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JGorWrq4/2jSM6XqcuuDYglmpdoqslxnALKSwcRPV+BhKZ49UxbFmJM5RBv6NWagdGwdZsPocHWyxQ67GPb5w==" saltValue="LlhPLYOxqVCAYfnKqrGzU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202096</v>
      </c>
      <c r="D6" s="19">
        <f t="shared" si="3"/>
        <v>46</v>
      </c>
      <c r="E6" s="19">
        <f t="shared" si="3"/>
        <v>17</v>
      </c>
      <c r="F6" s="19">
        <f t="shared" si="3"/>
        <v>1</v>
      </c>
      <c r="G6" s="19">
        <f t="shared" si="3"/>
        <v>0</v>
      </c>
      <c r="H6" s="19" t="str">
        <f t="shared" si="3"/>
        <v>長野県　伊那市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50.32</v>
      </c>
      <c r="P6" s="20">
        <f t="shared" si="3"/>
        <v>44.99</v>
      </c>
      <c r="Q6" s="20">
        <f t="shared" si="3"/>
        <v>102.32</v>
      </c>
      <c r="R6" s="20">
        <f t="shared" si="3"/>
        <v>4070</v>
      </c>
      <c r="S6" s="20">
        <f t="shared" si="3"/>
        <v>65357</v>
      </c>
      <c r="T6" s="20">
        <f t="shared" si="3"/>
        <v>667.93</v>
      </c>
      <c r="U6" s="20">
        <f t="shared" si="3"/>
        <v>97.85</v>
      </c>
      <c r="V6" s="20">
        <f t="shared" si="3"/>
        <v>29294</v>
      </c>
      <c r="W6" s="20">
        <f t="shared" si="3"/>
        <v>11.43</v>
      </c>
      <c r="X6" s="20">
        <f t="shared" si="3"/>
        <v>2562.9</v>
      </c>
      <c r="Y6" s="21">
        <f>IF(Y7="",NA(),Y7)</f>
        <v>118.77</v>
      </c>
      <c r="Z6" s="21">
        <f t="shared" ref="Z6:AH6" si="4">IF(Z7="",NA(),Z7)</f>
        <v>117.04</v>
      </c>
      <c r="AA6" s="21">
        <f t="shared" si="4"/>
        <v>118.98</v>
      </c>
      <c r="AB6" s="21">
        <f t="shared" si="4"/>
        <v>114.63</v>
      </c>
      <c r="AC6" s="21">
        <f t="shared" si="4"/>
        <v>113.61</v>
      </c>
      <c r="AD6" s="21">
        <f t="shared" si="4"/>
        <v>107.15</v>
      </c>
      <c r="AE6" s="21">
        <f t="shared" si="4"/>
        <v>107.21</v>
      </c>
      <c r="AF6" s="21">
        <f t="shared" si="4"/>
        <v>107.08</v>
      </c>
      <c r="AG6" s="21">
        <f t="shared" si="4"/>
        <v>107.01</v>
      </c>
      <c r="AH6" s="21">
        <f t="shared" si="4"/>
        <v>106.53</v>
      </c>
      <c r="AI6" s="20" t="str">
        <f>IF(AI7="","",IF(AI7="-","【-】","【"&amp;SUBSTITUTE(TEXT(AI7,"#,##0.00"),"-","△")&amp;"】"))</f>
        <v>【105.91】</v>
      </c>
      <c r="AJ6" s="21">
        <f>IF(AJ7="",NA(),AJ7)</f>
        <v>117.7</v>
      </c>
      <c r="AK6" s="21">
        <f t="shared" ref="AK6:AS6" si="5">IF(AK7="",NA(),AK7)</f>
        <v>87.45</v>
      </c>
      <c r="AL6" s="21">
        <f t="shared" si="5"/>
        <v>52.98</v>
      </c>
      <c r="AM6" s="21">
        <f t="shared" si="5"/>
        <v>26.78</v>
      </c>
      <c r="AN6" s="21">
        <f t="shared" si="5"/>
        <v>2.82</v>
      </c>
      <c r="AO6" s="21">
        <f t="shared" si="5"/>
        <v>15.68</v>
      </c>
      <c r="AP6" s="21">
        <f t="shared" si="5"/>
        <v>43.71</v>
      </c>
      <c r="AQ6" s="21">
        <f t="shared" si="5"/>
        <v>45.94</v>
      </c>
      <c r="AR6" s="21">
        <f t="shared" si="5"/>
        <v>23.86</v>
      </c>
      <c r="AS6" s="21">
        <f t="shared" si="5"/>
        <v>18.41</v>
      </c>
      <c r="AT6" s="20" t="str">
        <f>IF(AT7="","",IF(AT7="-","【-】","【"&amp;SUBSTITUTE(TEXT(AT7,"#,##0.00"),"-","△")&amp;"】"))</f>
        <v>【3.03】</v>
      </c>
      <c r="AU6" s="21">
        <f>IF(AU7="",NA(),AU7)</f>
        <v>79.09</v>
      </c>
      <c r="AV6" s="21">
        <f t="shared" ref="AV6:BD6" si="6">IF(AV7="",NA(),AV7)</f>
        <v>78.98</v>
      </c>
      <c r="AW6" s="21">
        <f t="shared" si="6"/>
        <v>97.86</v>
      </c>
      <c r="AX6" s="21">
        <f t="shared" si="6"/>
        <v>86.72</v>
      </c>
      <c r="AY6" s="21">
        <f t="shared" si="6"/>
        <v>79.95</v>
      </c>
      <c r="AZ6" s="21">
        <f t="shared" si="6"/>
        <v>46.82</v>
      </c>
      <c r="BA6" s="21">
        <f t="shared" si="6"/>
        <v>40.67</v>
      </c>
      <c r="BB6" s="21">
        <f t="shared" si="6"/>
        <v>47.7</v>
      </c>
      <c r="BC6" s="21">
        <f t="shared" si="6"/>
        <v>68.27</v>
      </c>
      <c r="BD6" s="21">
        <f t="shared" si="6"/>
        <v>74.790000000000006</v>
      </c>
      <c r="BE6" s="20" t="str">
        <f>IF(BE7="","",IF(BE7="-","【-】","【"&amp;SUBSTITUTE(TEXT(BE7,"#,##0.00"),"-","△")&amp;"】"))</f>
        <v>【78.43】</v>
      </c>
      <c r="BF6" s="21">
        <f>IF(BF7="",NA(),BF7)</f>
        <v>1343.89</v>
      </c>
      <c r="BG6" s="21">
        <f t="shared" ref="BG6:BO6" si="7">IF(BG7="",NA(),BG7)</f>
        <v>1346.68</v>
      </c>
      <c r="BH6" s="21">
        <f t="shared" si="7"/>
        <v>1314.76</v>
      </c>
      <c r="BI6" s="21">
        <f t="shared" si="7"/>
        <v>1164.9100000000001</v>
      </c>
      <c r="BJ6" s="21">
        <f t="shared" si="7"/>
        <v>1053.6099999999999</v>
      </c>
      <c r="BK6" s="21">
        <f t="shared" si="7"/>
        <v>1028.05</v>
      </c>
      <c r="BL6" s="21">
        <f t="shared" si="7"/>
        <v>1050.51</v>
      </c>
      <c r="BM6" s="21">
        <f t="shared" si="7"/>
        <v>1102.01</v>
      </c>
      <c r="BN6" s="21">
        <f t="shared" si="7"/>
        <v>804.98</v>
      </c>
      <c r="BO6" s="21">
        <f t="shared" si="7"/>
        <v>767.56</v>
      </c>
      <c r="BP6" s="20" t="str">
        <f>IF(BP7="","",IF(BP7="-","【-】","【"&amp;SUBSTITUTE(TEXT(BP7,"#,##0.00"),"-","△")&amp;"】"))</f>
        <v>【630.82】</v>
      </c>
      <c r="BQ6" s="21">
        <f>IF(BQ7="",NA(),BQ7)</f>
        <v>123.41</v>
      </c>
      <c r="BR6" s="21">
        <f t="shared" ref="BR6:BZ6" si="8">IF(BR7="",NA(),BR7)</f>
        <v>120.04</v>
      </c>
      <c r="BS6" s="21">
        <f t="shared" si="8"/>
        <v>136.91</v>
      </c>
      <c r="BT6" s="21">
        <f t="shared" si="8"/>
        <v>100.8</v>
      </c>
      <c r="BU6" s="21">
        <f t="shared" si="8"/>
        <v>99.28</v>
      </c>
      <c r="BV6" s="21">
        <f t="shared" si="8"/>
        <v>94.73</v>
      </c>
      <c r="BW6" s="21">
        <f t="shared" si="8"/>
        <v>82.65</v>
      </c>
      <c r="BX6" s="21">
        <f t="shared" si="8"/>
        <v>82.55</v>
      </c>
      <c r="BY6" s="21">
        <f t="shared" si="8"/>
        <v>88.71</v>
      </c>
      <c r="BZ6" s="21">
        <f t="shared" si="8"/>
        <v>90.23</v>
      </c>
      <c r="CA6" s="20" t="str">
        <f>IF(CA7="","",IF(CA7="-","【-】","【"&amp;SUBSTITUTE(TEXT(CA7,"#,##0.00"),"-","△")&amp;"】"))</f>
        <v>【97.81】</v>
      </c>
      <c r="CB6" s="21">
        <f>IF(CB7="",NA(),CB7)</f>
        <v>187.32</v>
      </c>
      <c r="CC6" s="21">
        <f t="shared" ref="CC6:CK6" si="9">IF(CC7="",NA(),CC7)</f>
        <v>190.68</v>
      </c>
      <c r="CD6" s="21">
        <f t="shared" si="9"/>
        <v>167.88</v>
      </c>
      <c r="CE6" s="21">
        <f t="shared" si="9"/>
        <v>229.08</v>
      </c>
      <c r="CF6" s="21">
        <f t="shared" si="9"/>
        <v>233.69</v>
      </c>
      <c r="CG6" s="21">
        <f t="shared" si="9"/>
        <v>160.91</v>
      </c>
      <c r="CH6" s="21">
        <f t="shared" si="9"/>
        <v>186.3</v>
      </c>
      <c r="CI6" s="21">
        <f t="shared" si="9"/>
        <v>188.38</v>
      </c>
      <c r="CJ6" s="21">
        <f t="shared" si="9"/>
        <v>174.8</v>
      </c>
      <c r="CK6" s="21">
        <f t="shared" si="9"/>
        <v>170.2</v>
      </c>
      <c r="CL6" s="20" t="str">
        <f>IF(CL7="","",IF(CL7="-","【-】","【"&amp;SUBSTITUTE(TEXT(CL7,"#,##0.00"),"-","△")&amp;"】"))</f>
        <v>【138.75】</v>
      </c>
      <c r="CM6" s="21">
        <f>IF(CM7="",NA(),CM7)</f>
        <v>56.87</v>
      </c>
      <c r="CN6" s="21">
        <f t="shared" ref="CN6:CV6" si="10">IF(CN7="",NA(),CN7)</f>
        <v>58.01</v>
      </c>
      <c r="CO6" s="21">
        <f t="shared" si="10"/>
        <v>58.9</v>
      </c>
      <c r="CP6" s="21">
        <f t="shared" si="10"/>
        <v>58.54</v>
      </c>
      <c r="CQ6" s="21">
        <f t="shared" si="10"/>
        <v>58.29</v>
      </c>
      <c r="CR6" s="21">
        <f t="shared" si="10"/>
        <v>61.4</v>
      </c>
      <c r="CS6" s="21">
        <f t="shared" si="10"/>
        <v>50.53</v>
      </c>
      <c r="CT6" s="21">
        <f t="shared" si="10"/>
        <v>51.42</v>
      </c>
      <c r="CU6" s="21">
        <f t="shared" si="10"/>
        <v>55.82</v>
      </c>
      <c r="CV6" s="21">
        <f t="shared" si="10"/>
        <v>56.51</v>
      </c>
      <c r="CW6" s="20" t="str">
        <f>IF(CW7="","",IF(CW7="-","【-】","【"&amp;SUBSTITUTE(TEXT(CW7,"#,##0.00"),"-","△")&amp;"】"))</f>
        <v>【58.94】</v>
      </c>
      <c r="CX6" s="21">
        <f>IF(CX7="",NA(),CX7)</f>
        <v>91.77</v>
      </c>
      <c r="CY6" s="21">
        <f t="shared" ref="CY6:DG6" si="11">IF(CY7="",NA(),CY7)</f>
        <v>93.67</v>
      </c>
      <c r="CZ6" s="21">
        <f t="shared" si="11"/>
        <v>95.06</v>
      </c>
      <c r="DA6" s="21">
        <f t="shared" si="11"/>
        <v>95.21</v>
      </c>
      <c r="DB6" s="21">
        <f t="shared" si="11"/>
        <v>95.23</v>
      </c>
      <c r="DC6" s="21">
        <f t="shared" si="11"/>
        <v>86.28</v>
      </c>
      <c r="DD6" s="21">
        <f t="shared" si="11"/>
        <v>82.08</v>
      </c>
      <c r="DE6" s="21">
        <f t="shared" si="11"/>
        <v>81.34</v>
      </c>
      <c r="DF6" s="21">
        <f t="shared" si="11"/>
        <v>90.67</v>
      </c>
      <c r="DG6" s="21">
        <f t="shared" si="11"/>
        <v>90.62</v>
      </c>
      <c r="DH6" s="20" t="str">
        <f>IF(DH7="","",IF(DH7="-","【-】","【"&amp;SUBSTITUTE(TEXT(DH7,"#,##0.00"),"-","△")&amp;"】"))</f>
        <v>【95.91】</v>
      </c>
      <c r="DI6" s="21">
        <f>IF(DI7="",NA(),DI7)</f>
        <v>31.39</v>
      </c>
      <c r="DJ6" s="21">
        <f t="shared" ref="DJ6:DR6" si="12">IF(DJ7="",NA(),DJ7)</f>
        <v>33.340000000000003</v>
      </c>
      <c r="DK6" s="21">
        <f t="shared" si="12"/>
        <v>34.83</v>
      </c>
      <c r="DL6" s="21">
        <f t="shared" si="12"/>
        <v>36.97</v>
      </c>
      <c r="DM6" s="21">
        <f t="shared" si="12"/>
        <v>39.119999999999997</v>
      </c>
      <c r="DN6" s="21">
        <f t="shared" si="12"/>
        <v>17.239999999999998</v>
      </c>
      <c r="DO6" s="21">
        <f t="shared" si="12"/>
        <v>12.7</v>
      </c>
      <c r="DP6" s="21">
        <f t="shared" si="12"/>
        <v>14.65</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1">
        <f t="shared" si="13"/>
        <v>0.11</v>
      </c>
      <c r="DZ6" s="20">
        <f t="shared" si="13"/>
        <v>0</v>
      </c>
      <c r="EA6" s="21">
        <f t="shared" si="13"/>
        <v>0.1</v>
      </c>
      <c r="EB6" s="21">
        <f t="shared" si="13"/>
        <v>1.4</v>
      </c>
      <c r="EC6" s="21">
        <f t="shared" si="13"/>
        <v>2.08</v>
      </c>
      <c r="ED6" s="20" t="str">
        <f>IF(ED7="","",IF(ED7="-","【-】","【"&amp;SUBSTITUTE(TEXT(ED7,"#,##0.00"),"-","△")&amp;"】"))</f>
        <v>【8.68】</v>
      </c>
      <c r="EE6" s="20">
        <f>IF(EE7="",NA(),EE7)</f>
        <v>0</v>
      </c>
      <c r="EF6" s="21">
        <f t="shared" ref="EF6:EN6" si="14">IF(EF7="",NA(),EF7)</f>
        <v>7.0000000000000007E-2</v>
      </c>
      <c r="EG6" s="21">
        <f t="shared" si="14"/>
        <v>7.0000000000000007E-2</v>
      </c>
      <c r="EH6" s="21">
        <f t="shared" si="14"/>
        <v>7.0000000000000007E-2</v>
      </c>
      <c r="EI6" s="21">
        <f t="shared" si="14"/>
        <v>7.0000000000000007E-2</v>
      </c>
      <c r="EJ6" s="21">
        <f t="shared" si="14"/>
        <v>0.12</v>
      </c>
      <c r="EK6" s="21">
        <f t="shared" si="14"/>
        <v>1.65</v>
      </c>
      <c r="EL6" s="21">
        <f t="shared" si="14"/>
        <v>0.14000000000000001</v>
      </c>
      <c r="EM6" s="21">
        <f t="shared" si="14"/>
        <v>0.12</v>
      </c>
      <c r="EN6" s="21">
        <f t="shared" si="14"/>
        <v>0.09</v>
      </c>
      <c r="EO6" s="20" t="str">
        <f>IF(EO7="","",IF(EO7="-","【-】","【"&amp;SUBSTITUTE(TEXT(EO7,"#,##0.00"),"-","△")&amp;"】"))</f>
        <v>【0.22】</v>
      </c>
    </row>
    <row r="7" spans="1:148" s="22" customFormat="1" x14ac:dyDescent="0.15">
      <c r="A7" s="14"/>
      <c r="B7" s="23">
        <v>2023</v>
      </c>
      <c r="C7" s="23">
        <v>202096</v>
      </c>
      <c r="D7" s="23">
        <v>46</v>
      </c>
      <c r="E7" s="23">
        <v>17</v>
      </c>
      <c r="F7" s="23">
        <v>1</v>
      </c>
      <c r="G7" s="23">
        <v>0</v>
      </c>
      <c r="H7" s="23" t="s">
        <v>96</v>
      </c>
      <c r="I7" s="23" t="s">
        <v>97</v>
      </c>
      <c r="J7" s="23" t="s">
        <v>98</v>
      </c>
      <c r="K7" s="23" t="s">
        <v>99</v>
      </c>
      <c r="L7" s="23" t="s">
        <v>100</v>
      </c>
      <c r="M7" s="23" t="s">
        <v>101</v>
      </c>
      <c r="N7" s="24" t="s">
        <v>102</v>
      </c>
      <c r="O7" s="24">
        <v>50.32</v>
      </c>
      <c r="P7" s="24">
        <v>44.99</v>
      </c>
      <c r="Q7" s="24">
        <v>102.32</v>
      </c>
      <c r="R7" s="24">
        <v>4070</v>
      </c>
      <c r="S7" s="24">
        <v>65357</v>
      </c>
      <c r="T7" s="24">
        <v>667.93</v>
      </c>
      <c r="U7" s="24">
        <v>97.85</v>
      </c>
      <c r="V7" s="24">
        <v>29294</v>
      </c>
      <c r="W7" s="24">
        <v>11.43</v>
      </c>
      <c r="X7" s="24">
        <v>2562.9</v>
      </c>
      <c r="Y7" s="24">
        <v>118.77</v>
      </c>
      <c r="Z7" s="24">
        <v>117.04</v>
      </c>
      <c r="AA7" s="24">
        <v>118.98</v>
      </c>
      <c r="AB7" s="24">
        <v>114.63</v>
      </c>
      <c r="AC7" s="24">
        <v>113.61</v>
      </c>
      <c r="AD7" s="24">
        <v>107.15</v>
      </c>
      <c r="AE7" s="24">
        <v>107.21</v>
      </c>
      <c r="AF7" s="24">
        <v>107.08</v>
      </c>
      <c r="AG7" s="24">
        <v>107.01</v>
      </c>
      <c r="AH7" s="24">
        <v>106.53</v>
      </c>
      <c r="AI7" s="24">
        <v>105.91</v>
      </c>
      <c r="AJ7" s="24">
        <v>117.7</v>
      </c>
      <c r="AK7" s="24">
        <v>87.45</v>
      </c>
      <c r="AL7" s="24">
        <v>52.98</v>
      </c>
      <c r="AM7" s="24">
        <v>26.78</v>
      </c>
      <c r="AN7" s="24">
        <v>2.82</v>
      </c>
      <c r="AO7" s="24">
        <v>15.68</v>
      </c>
      <c r="AP7" s="24">
        <v>43.71</v>
      </c>
      <c r="AQ7" s="24">
        <v>45.94</v>
      </c>
      <c r="AR7" s="24">
        <v>23.86</v>
      </c>
      <c r="AS7" s="24">
        <v>18.41</v>
      </c>
      <c r="AT7" s="24">
        <v>3.03</v>
      </c>
      <c r="AU7" s="24">
        <v>79.09</v>
      </c>
      <c r="AV7" s="24">
        <v>78.98</v>
      </c>
      <c r="AW7" s="24">
        <v>97.86</v>
      </c>
      <c r="AX7" s="24">
        <v>86.72</v>
      </c>
      <c r="AY7" s="24">
        <v>79.95</v>
      </c>
      <c r="AZ7" s="24">
        <v>46.82</v>
      </c>
      <c r="BA7" s="24">
        <v>40.67</v>
      </c>
      <c r="BB7" s="24">
        <v>47.7</v>
      </c>
      <c r="BC7" s="24">
        <v>68.27</v>
      </c>
      <c r="BD7" s="24">
        <v>74.790000000000006</v>
      </c>
      <c r="BE7" s="24">
        <v>78.430000000000007</v>
      </c>
      <c r="BF7" s="24">
        <v>1343.89</v>
      </c>
      <c r="BG7" s="24">
        <v>1346.68</v>
      </c>
      <c r="BH7" s="24">
        <v>1314.76</v>
      </c>
      <c r="BI7" s="24">
        <v>1164.9100000000001</v>
      </c>
      <c r="BJ7" s="24">
        <v>1053.6099999999999</v>
      </c>
      <c r="BK7" s="24">
        <v>1028.05</v>
      </c>
      <c r="BL7" s="24">
        <v>1050.51</v>
      </c>
      <c r="BM7" s="24">
        <v>1102.01</v>
      </c>
      <c r="BN7" s="24">
        <v>804.98</v>
      </c>
      <c r="BO7" s="24">
        <v>767.56</v>
      </c>
      <c r="BP7" s="24">
        <v>630.82000000000005</v>
      </c>
      <c r="BQ7" s="24">
        <v>123.41</v>
      </c>
      <c r="BR7" s="24">
        <v>120.04</v>
      </c>
      <c r="BS7" s="24">
        <v>136.91</v>
      </c>
      <c r="BT7" s="24">
        <v>100.8</v>
      </c>
      <c r="BU7" s="24">
        <v>99.28</v>
      </c>
      <c r="BV7" s="24">
        <v>94.73</v>
      </c>
      <c r="BW7" s="24">
        <v>82.65</v>
      </c>
      <c r="BX7" s="24">
        <v>82.55</v>
      </c>
      <c r="BY7" s="24">
        <v>88.71</v>
      </c>
      <c r="BZ7" s="24">
        <v>90.23</v>
      </c>
      <c r="CA7" s="24">
        <v>97.81</v>
      </c>
      <c r="CB7" s="24">
        <v>187.32</v>
      </c>
      <c r="CC7" s="24">
        <v>190.68</v>
      </c>
      <c r="CD7" s="24">
        <v>167.88</v>
      </c>
      <c r="CE7" s="24">
        <v>229.08</v>
      </c>
      <c r="CF7" s="24">
        <v>233.69</v>
      </c>
      <c r="CG7" s="24">
        <v>160.91</v>
      </c>
      <c r="CH7" s="24">
        <v>186.3</v>
      </c>
      <c r="CI7" s="24">
        <v>188.38</v>
      </c>
      <c r="CJ7" s="24">
        <v>174.8</v>
      </c>
      <c r="CK7" s="24">
        <v>170.2</v>
      </c>
      <c r="CL7" s="24">
        <v>138.75</v>
      </c>
      <c r="CM7" s="24">
        <v>56.87</v>
      </c>
      <c r="CN7" s="24">
        <v>58.01</v>
      </c>
      <c r="CO7" s="24">
        <v>58.9</v>
      </c>
      <c r="CP7" s="24">
        <v>58.54</v>
      </c>
      <c r="CQ7" s="24">
        <v>58.29</v>
      </c>
      <c r="CR7" s="24">
        <v>61.4</v>
      </c>
      <c r="CS7" s="24">
        <v>50.53</v>
      </c>
      <c r="CT7" s="24">
        <v>51.42</v>
      </c>
      <c r="CU7" s="24">
        <v>55.82</v>
      </c>
      <c r="CV7" s="24">
        <v>56.51</v>
      </c>
      <c r="CW7" s="24">
        <v>58.94</v>
      </c>
      <c r="CX7" s="24">
        <v>91.77</v>
      </c>
      <c r="CY7" s="24">
        <v>93.67</v>
      </c>
      <c r="CZ7" s="24">
        <v>95.06</v>
      </c>
      <c r="DA7" s="24">
        <v>95.21</v>
      </c>
      <c r="DB7" s="24">
        <v>95.23</v>
      </c>
      <c r="DC7" s="24">
        <v>86.28</v>
      </c>
      <c r="DD7" s="24">
        <v>82.08</v>
      </c>
      <c r="DE7" s="24">
        <v>81.34</v>
      </c>
      <c r="DF7" s="24">
        <v>90.67</v>
      </c>
      <c r="DG7" s="24">
        <v>90.62</v>
      </c>
      <c r="DH7" s="24">
        <v>95.91</v>
      </c>
      <c r="DI7" s="24">
        <v>31.39</v>
      </c>
      <c r="DJ7" s="24">
        <v>33.340000000000003</v>
      </c>
      <c r="DK7" s="24">
        <v>34.83</v>
      </c>
      <c r="DL7" s="24">
        <v>36.97</v>
      </c>
      <c r="DM7" s="24">
        <v>39.119999999999997</v>
      </c>
      <c r="DN7" s="24">
        <v>17.239999999999998</v>
      </c>
      <c r="DO7" s="24">
        <v>12.7</v>
      </c>
      <c r="DP7" s="24">
        <v>14.65</v>
      </c>
      <c r="DQ7" s="24">
        <v>25.86</v>
      </c>
      <c r="DR7" s="24">
        <v>26.9</v>
      </c>
      <c r="DS7" s="24">
        <v>41.09</v>
      </c>
      <c r="DT7" s="24">
        <v>0</v>
      </c>
      <c r="DU7" s="24">
        <v>0</v>
      </c>
      <c r="DV7" s="24">
        <v>0</v>
      </c>
      <c r="DW7" s="24">
        <v>0</v>
      </c>
      <c r="DX7" s="24">
        <v>0</v>
      </c>
      <c r="DY7" s="24">
        <v>0.11</v>
      </c>
      <c r="DZ7" s="24">
        <v>0</v>
      </c>
      <c r="EA7" s="24">
        <v>0.1</v>
      </c>
      <c r="EB7" s="24">
        <v>1.4</v>
      </c>
      <c r="EC7" s="24">
        <v>2.08</v>
      </c>
      <c r="ED7" s="24">
        <v>8.68</v>
      </c>
      <c r="EE7" s="24">
        <v>0</v>
      </c>
      <c r="EF7" s="24">
        <v>7.0000000000000007E-2</v>
      </c>
      <c r="EG7" s="24">
        <v>7.0000000000000007E-2</v>
      </c>
      <c r="EH7" s="24">
        <v>7.0000000000000007E-2</v>
      </c>
      <c r="EI7" s="24">
        <v>7.0000000000000007E-2</v>
      </c>
      <c r="EJ7" s="24">
        <v>0.12</v>
      </c>
      <c r="EK7" s="24">
        <v>1.65</v>
      </c>
      <c r="EL7" s="24">
        <v>0.14000000000000001</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2025-01-24T07:02:00Z</dcterms:created>
  <dcterms:modified xsi:type="dcterms:W3CDTF">2025-01-31T03:49:42Z</dcterms:modified>
  <cp:category/>
</cp:coreProperties>
</file>