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TCSI-FSV01\userprofile$\23579\Desktop\R3HP\"/>
    </mc:Choice>
  </mc:AlternateContent>
  <workbookProtection workbookAlgorithmName="SHA-512" workbookHashValue="UPfJ9yEFVuQNItNeqY/snz3RsSnfuRChf/g7mY8/O7fzQhL/TrtVNYPne13/ppFhohavZzZoKvmjIzUnJWrP3A==" workbookSaltValue="SRYQH0nolbUmw2He6Q4vIQ==" workbookSpinCount="100000" lockStructure="1"/>
  <bookViews>
    <workbookView xWindow="-105" yWindow="-105" windowWidth="23250" windowHeight="1257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E85" i="4"/>
  <c r="BB10" i="4"/>
  <c r="AD10" i="4"/>
  <c r="W10" i="4"/>
  <c r="P10" i="4"/>
  <c r="B10" i="4"/>
  <c r="BB8" i="4"/>
  <c r="AT8" i="4"/>
  <c r="AD8" i="4"/>
  <c r="W8" i="4"/>
  <c r="P8" i="4"/>
  <c r="I8" i="4"/>
  <c r="B8" i="4"/>
  <c r="B6" i="4"/>
</calcChain>
</file>

<file path=xl/sharedStrings.xml><?xml version="1.0" encoding="utf-8"?>
<sst xmlns="http://schemas.openxmlformats.org/spreadsheetml/2006/main" count="231" uniqueCount="116">
  <si>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</si>
  <si>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</si>
  <si>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</si>
  <si>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</si>
  <si>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</si>
  <si>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</si>
  <si>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</si>
  <si>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</si>
  <si>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</si>
  <si>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</si>
  <si>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</si>
  <si>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</si>
  <si>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</si>
  <si>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</si>
  <si>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</si>
  <si>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</si>
  <si>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</si>
  <si>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</si>
  <si>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</si>
  <si>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</si>
  <si>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</si>
  <si>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</si>
  <si>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</si>
  <si>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</si>
  <si>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</si>
  <si>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</si>
  <si>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</si>
  <si>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</si>
  <si>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</si>
  <si>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</si>
  <si>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</si>
  <si>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</si>
  <si>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</si>
  <si>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</si>
  <si>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</si>
  <si>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</si>
  <si>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</si>
  <si>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</si>
  <si>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</si>
  <si>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</si>
  <si>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</si>
  <si>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</si>
  <si>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</si>
  <si>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</si>
  <si>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</si>
  <si>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</si>
  <si>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</si>
  <si>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</si>
  <si>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</si>
  <si>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</si>
  <si>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</si>
  <si>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</si>
  <si>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</si>
  <si>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</si>
  <si>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</si>
  <si>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</si>
  <si>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</si>
  <si>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</si>
  <si>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</si>
  <si>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</si>
  <si>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</si>
  <si>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</si>
  <si>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</si>
  <si>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</si>
  <si>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</si>
  <si>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</si>
  <si>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</si>
  <si>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</si>
  <si>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</si>
  <si>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</si>
  <si>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</si>
  <si>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</si>
  <si>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</si>
  <si>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</si>
  <si>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</si>
  <si>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</si>
  <si>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</si>
  <si>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</si>
  <si>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</si>
  <si>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</si>
  <si>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</si>
  <si>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</si>
  <si>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</si>
  <si>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</si>
  <si>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</si>
  <si>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</si>
  <si>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</si>
  <si>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</si>
  <si>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</si>
  <si>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</si>
  <si>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</si>
  <si>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</si>
  <si>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</si>
  <si>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</si>
  <si>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</si>
  <si>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</si>
  <si>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伊那市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</si>
  <si>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</si>
  <si>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</si>
  <si>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</si>
  <si>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</si>
  <si>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</si>
  <si>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</si>
  <si>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</si>
  <si>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</si>
  <si>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</si>
  <si>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</si>
  <si>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</si>
  <si>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</si>
  <si>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</si>
  <si>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</si>
  <si>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</si>
  <si>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</si>
  <si>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有形固定資産減価償却率は増加し類似団体平均を上回りましたが、②管渠老朽化率と③管渠改善率が示すとおり耐用年数が50年である管渠については、更新はまだ発生していません。しかし施設の電気・機械設備などは耐用年数を経過するものが増えてきており、更新が必要な時期が来ています。
　事業の初期に集中的な投資を行ったことで、これから見込まれる資産の更新も短期間に集中することから、ストックマネジメント計画に基づき効率的に行っていきます。</t>
    <rPh sb="2" eb="4">
      <t>ユウケイ</t>
    </rPh>
    <rPh sb="4" eb="6">
      <t>コテイ</t>
    </rPh>
    <rPh sb="6" eb="8">
      <t>シサン</t>
    </rPh>
    <rPh sb="8" eb="10">
      <t>ゲンカ</t>
    </rPh>
    <rPh sb="10" eb="12">
      <t>ショウキャク</t>
    </rPh>
    <rPh sb="12" eb="13">
      <t>リツ</t>
    </rPh>
    <rPh sb="14" eb="16">
      <t>ゾウカ</t>
    </rPh>
    <rPh sb="17" eb="19">
      <t>ルイジ</t>
    </rPh>
    <rPh sb="19" eb="21">
      <t>ダンタイ</t>
    </rPh>
    <rPh sb="21" eb="23">
      <t>ヘイキン</t>
    </rPh>
    <rPh sb="24" eb="26">
      <t>ウワマワ</t>
    </rPh>
    <rPh sb="88" eb="90">
      <t>シセツ</t>
    </rPh>
    <rPh sb="173" eb="176">
      <t>タンキカン</t>
    </rPh>
    <rPh sb="177" eb="179">
      <t>シュウチュウ</t>
    </rPh>
    <phoneticPr fontId="4"/>
  </si>
  <si>
    <t>　①経常収支比率は100％を超える比率で推移しており、単年度収支の黒字を維持しています。平成29年度に使用料改定を行ったことや、新規接続の増加によって使用料収入が増加し⑤経費回収率についても100％を維持することができました。
　一般会計からの出資金１億円を本事業に充当したため③流動比率の数値が大きく改善しました。資金状況に注視し、現在も下水道整備中の事業であるため、供用開始後の確実な下水道接続、使用料収入の増加に努めます。
　④企業債残高対事業規模比率は、企業債の償還が進み企業債残高が減少してきているため比率は減少しています。
　⑥汚水処理原価はほぼ横ばいですが、新規接続による有収水量の増加が見込まれるため、費用の削減によって一層の減少に努めます。
　⑦施設利用率もほぼ横ばいの状況です。類似団体平均と比べて高い状況ですが、未だ50％台であるため過大な施設であるといえます。令和２年度より一部施設の統廃合が計画されており、今後は適正な施設規模に向けて効果を分析していきます。
　⑧水洗化率については新規布設工事により処理区域内人口が増加したことで一時的に減少となりましたが、接続が増加しているため今後も緩やかに増加する見込みです。</t>
    <rPh sb="2" eb="4">
      <t>ケイジョウ</t>
    </rPh>
    <rPh sb="4" eb="6">
      <t>シュウシ</t>
    </rPh>
    <rPh sb="6" eb="8">
      <t>ヒリツ</t>
    </rPh>
    <rPh sb="14" eb="15">
      <t>コ</t>
    </rPh>
    <rPh sb="17" eb="19">
      <t>ヒリツ</t>
    </rPh>
    <rPh sb="20" eb="22">
      <t>スイイ</t>
    </rPh>
    <rPh sb="27" eb="30">
      <t>タンネンド</t>
    </rPh>
    <rPh sb="30" eb="32">
      <t>シュウシ</t>
    </rPh>
    <rPh sb="33" eb="35">
      <t>クロジ</t>
    </rPh>
    <rPh sb="36" eb="38">
      <t>イジ</t>
    </rPh>
    <rPh sb="44" eb="46">
      <t>ヘイセイ</t>
    </rPh>
    <rPh sb="48" eb="50">
      <t>ネンド</t>
    </rPh>
    <rPh sb="51" eb="54">
      <t>シヨウリョウ</t>
    </rPh>
    <rPh sb="54" eb="56">
      <t>カイテイ</t>
    </rPh>
    <rPh sb="57" eb="58">
      <t>オコナ</t>
    </rPh>
    <rPh sb="64" eb="66">
      <t>シンキ</t>
    </rPh>
    <rPh sb="66" eb="68">
      <t>セツゾク</t>
    </rPh>
    <rPh sb="69" eb="71">
      <t>ゾウカ</t>
    </rPh>
    <rPh sb="75" eb="78">
      <t>シヨウリョウ</t>
    </rPh>
    <rPh sb="78" eb="80">
      <t>シュウニュウ</t>
    </rPh>
    <rPh sb="81" eb="83">
      <t>ゾウカ</t>
    </rPh>
    <rPh sb="100" eb="102">
      <t>イジ</t>
    </rPh>
    <rPh sb="115" eb="117">
      <t>イッパン</t>
    </rPh>
    <rPh sb="117" eb="119">
      <t>カイケイ</t>
    </rPh>
    <rPh sb="122" eb="125">
      <t>シュッシキン</t>
    </rPh>
    <rPh sb="126" eb="128">
      <t>オクエン</t>
    </rPh>
    <rPh sb="129" eb="130">
      <t>ホン</t>
    </rPh>
    <rPh sb="130" eb="132">
      <t>ジギョウ</t>
    </rPh>
    <rPh sb="133" eb="135">
      <t>ジュウトウ</t>
    </rPh>
    <rPh sb="140" eb="142">
      <t>リュウドウ</t>
    </rPh>
    <rPh sb="142" eb="144">
      <t>ヒリツ</t>
    </rPh>
    <rPh sb="145" eb="147">
      <t>スウチ</t>
    </rPh>
    <rPh sb="148" eb="149">
      <t>オオ</t>
    </rPh>
    <rPh sb="151" eb="153">
      <t>カイゼン</t>
    </rPh>
    <rPh sb="158" eb="160">
      <t>シキン</t>
    </rPh>
    <rPh sb="160" eb="162">
      <t>ジョウキョウ</t>
    </rPh>
    <rPh sb="163" eb="165">
      <t>チュウシ</t>
    </rPh>
    <rPh sb="167" eb="169">
      <t>ゲンザイ</t>
    </rPh>
    <rPh sb="170" eb="173">
      <t>ゲスイドウ</t>
    </rPh>
    <rPh sb="173" eb="176">
      <t>セイビチュウ</t>
    </rPh>
    <rPh sb="177" eb="179">
      <t>ジギョウ</t>
    </rPh>
    <rPh sb="185" eb="187">
      <t>キョウヨウ</t>
    </rPh>
    <rPh sb="187" eb="189">
      <t>カイシ</t>
    </rPh>
    <rPh sb="189" eb="190">
      <t>ゴ</t>
    </rPh>
    <rPh sb="191" eb="193">
      <t>カクジツ</t>
    </rPh>
    <rPh sb="194" eb="197">
      <t>ゲスイドウ</t>
    </rPh>
    <rPh sb="197" eb="199">
      <t>セツゾク</t>
    </rPh>
    <rPh sb="200" eb="203">
      <t>シヨウリョウ</t>
    </rPh>
    <rPh sb="203" eb="205">
      <t>シュウニュウ</t>
    </rPh>
    <rPh sb="206" eb="208">
      <t>ゾウカ</t>
    </rPh>
    <rPh sb="209" eb="210">
      <t>ツト</t>
    </rPh>
    <rPh sb="279" eb="280">
      <t>ヨコ</t>
    </rPh>
    <rPh sb="286" eb="288">
      <t>シンキ</t>
    </rPh>
    <rPh sb="288" eb="290">
      <t>セツゾク</t>
    </rPh>
    <rPh sb="293" eb="295">
      <t>ユウシュウ</t>
    </rPh>
    <rPh sb="295" eb="297">
      <t>スイリョウ</t>
    </rPh>
    <rPh sb="298" eb="300">
      <t>ゾウカ</t>
    </rPh>
    <rPh sb="301" eb="303">
      <t>ミコ</t>
    </rPh>
    <rPh sb="318" eb="320">
      <t>イッソウ</t>
    </rPh>
    <rPh sb="321" eb="323">
      <t>ゲンショウ</t>
    </rPh>
    <rPh sb="324" eb="325">
      <t>ツト</t>
    </rPh>
    <rPh sb="332" eb="334">
      <t>シセツ</t>
    </rPh>
    <rPh sb="334" eb="337">
      <t>リヨウリツ</t>
    </rPh>
    <rPh sb="340" eb="341">
      <t>ヨコ</t>
    </rPh>
    <rPh sb="344" eb="346">
      <t>ジョウキョウ</t>
    </rPh>
    <rPh sb="349" eb="351">
      <t>ルイジ</t>
    </rPh>
    <rPh sb="351" eb="352">
      <t>ダン</t>
    </rPh>
    <rPh sb="353" eb="355">
      <t>ヘイキン</t>
    </rPh>
    <rPh sb="356" eb="357">
      <t>クラ</t>
    </rPh>
    <rPh sb="359" eb="360">
      <t>タカ</t>
    </rPh>
    <rPh sb="361" eb="363">
      <t>ジョウキョウ</t>
    </rPh>
    <rPh sb="367" eb="368">
      <t>イマ</t>
    </rPh>
    <rPh sb="372" eb="373">
      <t>ダイ</t>
    </rPh>
    <rPh sb="378" eb="380">
      <t>カダイ</t>
    </rPh>
    <rPh sb="381" eb="383">
      <t>シセツ</t>
    </rPh>
    <rPh sb="392" eb="394">
      <t>レイワ</t>
    </rPh>
    <rPh sb="395" eb="397">
      <t>ネンド</t>
    </rPh>
    <rPh sb="399" eb="401">
      <t>イチブ</t>
    </rPh>
    <rPh sb="401" eb="403">
      <t>シセツ</t>
    </rPh>
    <rPh sb="404" eb="407">
      <t>トウハイゴウ</t>
    </rPh>
    <rPh sb="408" eb="410">
      <t>ケイカク</t>
    </rPh>
    <rPh sb="416" eb="418">
      <t>コンゴ</t>
    </rPh>
    <rPh sb="419" eb="421">
      <t>テキセイ</t>
    </rPh>
    <rPh sb="422" eb="424">
      <t>シセツ</t>
    </rPh>
    <rPh sb="424" eb="426">
      <t>キボ</t>
    </rPh>
    <rPh sb="427" eb="428">
      <t>ム</t>
    </rPh>
    <rPh sb="430" eb="432">
      <t>コウカ</t>
    </rPh>
    <rPh sb="433" eb="435">
      <t>ブンセキ</t>
    </rPh>
    <rPh sb="445" eb="448">
      <t>スイセンカ</t>
    </rPh>
    <rPh sb="448" eb="449">
      <t>リツ</t>
    </rPh>
    <rPh sb="454" eb="456">
      <t>シンキ</t>
    </rPh>
    <rPh sb="456" eb="458">
      <t>フセツ</t>
    </rPh>
    <rPh sb="458" eb="460">
      <t>コウジ</t>
    </rPh>
    <rPh sb="463" eb="465">
      <t>ショリ</t>
    </rPh>
    <rPh sb="465" eb="467">
      <t>クイキ</t>
    </rPh>
    <rPh sb="467" eb="468">
      <t>ナイ</t>
    </rPh>
    <rPh sb="468" eb="470">
      <t>ジンコウ</t>
    </rPh>
    <rPh sb="471" eb="473">
      <t>ゾウカ</t>
    </rPh>
    <rPh sb="478" eb="481">
      <t>イチジテキ</t>
    </rPh>
    <rPh sb="482" eb="484">
      <t>ゲンショウ</t>
    </rPh>
    <rPh sb="492" eb="494">
      <t>セツゾク</t>
    </rPh>
    <rPh sb="495" eb="497">
      <t>ゾウカ</t>
    </rPh>
    <rPh sb="503" eb="505">
      <t>コンゴ</t>
    </rPh>
    <rPh sb="506" eb="507">
      <t>ユル</t>
    </rPh>
    <rPh sb="510" eb="512">
      <t>ゾウカ</t>
    </rPh>
    <rPh sb="514" eb="516">
      <t>ミコ</t>
    </rPh>
    <phoneticPr fontId="4"/>
  </si>
  <si>
    <t>　伊那市の下水道事業は短期間に集中して整備を行ったため、企業債等多額の負債を抱え、施設も過大傾向にあったこと等から、平成21年度に経営健全化計画を策定し、以降定期的に検証しながら健全経営に努めてきました。令和２年度に新設工事が概ね完了となるため、しばらくは新規接続の件数は増加していくと見込まれますが、今後の人口減少に伴い使用料収入は緩やかに減少傾向となることが予想されます。
　毎年多額の企業債の償還を行い、さらに今後見込まれる資産の更新にも備えていく必要があるため、更なる純利益の計上と補てん財源の確保に努める必要があります。
　令和元年度に５回目の改定を行った経営健全化計画に基づき、更なる経営の健全化に取り組んでいきます。</t>
    <rPh sb="31" eb="32">
      <t>ナド</t>
    </rPh>
    <rPh sb="41" eb="43">
      <t>シセツ</t>
    </rPh>
    <rPh sb="44" eb="46">
      <t>カダイ</t>
    </rPh>
    <rPh sb="46" eb="48">
      <t>ケイコウ</t>
    </rPh>
    <rPh sb="54" eb="55">
      <t>ナド</t>
    </rPh>
    <rPh sb="58" eb="60">
      <t>ヘイセイ</t>
    </rPh>
    <rPh sb="62" eb="64">
      <t>ネンド</t>
    </rPh>
    <rPh sb="65" eb="67">
      <t>ケイエイ</t>
    </rPh>
    <rPh sb="67" eb="70">
      <t>ケンゼンカ</t>
    </rPh>
    <rPh sb="70" eb="72">
      <t>ケイカク</t>
    </rPh>
    <rPh sb="73" eb="75">
      <t>サクテイ</t>
    </rPh>
    <rPh sb="77" eb="79">
      <t>イコウ</t>
    </rPh>
    <rPh sb="79" eb="82">
      <t>テイキテキ</t>
    </rPh>
    <rPh sb="89" eb="91">
      <t>ケンゼン</t>
    </rPh>
    <rPh sb="91" eb="93">
      <t>ケイエイ</t>
    </rPh>
    <rPh sb="94" eb="95">
      <t>ツト</t>
    </rPh>
    <rPh sb="167" eb="168">
      <t>ユル</t>
    </rPh>
    <rPh sb="173" eb="175">
      <t>ケイコウ</t>
    </rPh>
    <rPh sb="274" eb="276">
      <t>カイメ</t>
    </rPh>
    <rPh sb="277" eb="279">
      <t>カイテイ</t>
    </rPh>
    <rPh sb="280" eb="281">
      <t>オコナ</t>
    </rPh>
    <rPh sb="291" eb="292">
      <t>モト</t>
    </rPh>
    <rPh sb="295" eb="296">
      <t>サラ</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</si>
</sst>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1C3-4DAE-9CF9-F3B0E77630C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31C3-4DAE-9CF9-F3B0E77630C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47.77</c:v>
                </c:pt>
                <c:pt idx="1">
                  <c:v>50.86</c:v>
                </c:pt>
                <c:pt idx="2">
                  <c:v>52.83</c:v>
                </c:pt>
                <c:pt idx="3">
                  <c:v>53.92</c:v>
                </c:pt>
                <c:pt idx="4">
                  <c:v>53.38</c:v>
                </c:pt>
              </c:numCache>
            </c:numRef>
          </c:val>
          <c:extLst>
            <c:ext xmlns:c16="http://schemas.microsoft.com/office/drawing/2014/chart" uri="{C3380CC4-5D6E-409C-BE32-E72D297353CC}">
              <c16:uniqueId val="{00000000-4BD9-428F-99FB-34986A171D1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4BD9-428F-99FB-34986A171D1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82.05</c:v>
                </c:pt>
                <c:pt idx="1">
                  <c:v>83.25</c:v>
                </c:pt>
                <c:pt idx="2">
                  <c:v>79.78</c:v>
                </c:pt>
                <c:pt idx="3">
                  <c:v>80.25</c:v>
                </c:pt>
                <c:pt idx="4">
                  <c:v>81.81</c:v>
                </c:pt>
              </c:numCache>
            </c:numRef>
          </c:val>
          <c:extLst>
            <c:ext xmlns:c16="http://schemas.microsoft.com/office/drawing/2014/chart" uri="{C3380CC4-5D6E-409C-BE32-E72D297353CC}">
              <c16:uniqueId val="{00000000-BAE5-4DE2-83E8-0E6B33CA076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BAE5-4DE2-83E8-0E6B33CA076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97.77</c:v>
                </c:pt>
                <c:pt idx="1">
                  <c:v>102.19</c:v>
                </c:pt>
                <c:pt idx="2">
                  <c:v>107.64</c:v>
                </c:pt>
                <c:pt idx="3">
                  <c:v>107.16</c:v>
                </c:pt>
                <c:pt idx="4">
                  <c:v>107.94</c:v>
                </c:pt>
              </c:numCache>
            </c:numRef>
          </c:val>
          <c:extLst>
            <c:ext xmlns:c16="http://schemas.microsoft.com/office/drawing/2014/chart" uri="{C3380CC4-5D6E-409C-BE32-E72D297353CC}">
              <c16:uniqueId val="{00000000-F7EB-4E77-8D36-70458E9BCFF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100.94</c:v>
                </c:pt>
                <c:pt idx="1">
                  <c:v>100.85</c:v>
                </c:pt>
                <c:pt idx="2">
                  <c:v>102.13</c:v>
                </c:pt>
                <c:pt idx="3">
                  <c:v>101.72</c:v>
                </c:pt>
                <c:pt idx="4">
                  <c:v>102.73</c:v>
                </c:pt>
              </c:numCache>
            </c:numRef>
          </c:val>
          <c:smooth val="0"/>
          <c:extLst>
            <c:ext xmlns:c16="http://schemas.microsoft.com/office/drawing/2014/chart" uri="{C3380CC4-5D6E-409C-BE32-E72D297353CC}">
              <c16:uniqueId val="{00000001-F7EB-4E77-8D36-70458E9BCFF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18.73</c:v>
                </c:pt>
                <c:pt idx="1">
                  <c:v>20.37</c:v>
                </c:pt>
                <c:pt idx="2">
                  <c:v>22.22</c:v>
                </c:pt>
                <c:pt idx="3">
                  <c:v>23.87</c:v>
                </c:pt>
                <c:pt idx="4">
                  <c:v>25.34</c:v>
                </c:pt>
              </c:numCache>
            </c:numRef>
          </c:val>
          <c:extLst>
            <c:ext xmlns:c16="http://schemas.microsoft.com/office/drawing/2014/chart" uri="{C3380CC4-5D6E-409C-BE32-E72D297353CC}">
              <c16:uniqueId val="{00000000-597F-4DE5-8732-29F5C7363D2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22.79</c:v>
                </c:pt>
                <c:pt idx="1">
                  <c:v>22.77</c:v>
                </c:pt>
                <c:pt idx="2">
                  <c:v>23.93</c:v>
                </c:pt>
                <c:pt idx="3">
                  <c:v>24.68</c:v>
                </c:pt>
                <c:pt idx="4">
                  <c:v>24.68</c:v>
                </c:pt>
              </c:numCache>
            </c:numRef>
          </c:val>
          <c:smooth val="0"/>
          <c:extLst>
            <c:ext xmlns:c16="http://schemas.microsoft.com/office/drawing/2014/chart" uri="{C3380CC4-5D6E-409C-BE32-E72D297353CC}">
              <c16:uniqueId val="{00000001-597F-4DE5-8732-29F5C7363D2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59C-41A0-9EF9-C9B6639E934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0.04</c:v>
                </c:pt>
                <c:pt idx="1">
                  <c:v>0</c:v>
                </c:pt>
                <c:pt idx="2">
                  <c:v>0</c:v>
                </c:pt>
                <c:pt idx="3" formatCode="#,##0.00;&quot;△&quot;#,##0.00;&quot;-&quot;">
                  <c:v>0.01</c:v>
                </c:pt>
                <c:pt idx="4" formatCode="#,##0.00;&quot;△&quot;#,##0.00;&quot;-&quot;">
                  <c:v>8.6199999999999992</c:v>
                </c:pt>
              </c:numCache>
            </c:numRef>
          </c:val>
          <c:smooth val="0"/>
          <c:extLst>
            <c:ext xmlns:c16="http://schemas.microsoft.com/office/drawing/2014/chart" uri="{C3380CC4-5D6E-409C-BE32-E72D297353CC}">
              <c16:uniqueId val="{00000001-659C-41A0-9EF9-C9B6639E934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632-44A1-B938-4728963A43E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101.85</c:v>
                </c:pt>
                <c:pt idx="1">
                  <c:v>110.77</c:v>
                </c:pt>
                <c:pt idx="2">
                  <c:v>109.51</c:v>
                </c:pt>
                <c:pt idx="3">
                  <c:v>112.88</c:v>
                </c:pt>
                <c:pt idx="4">
                  <c:v>94.97</c:v>
                </c:pt>
              </c:numCache>
            </c:numRef>
          </c:val>
          <c:smooth val="0"/>
          <c:extLst>
            <c:ext xmlns:c16="http://schemas.microsoft.com/office/drawing/2014/chart" uri="{C3380CC4-5D6E-409C-BE32-E72D297353CC}">
              <c16:uniqueId val="{00000001-E632-44A1-B938-4728963A43E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31.46</c:v>
                </c:pt>
                <c:pt idx="1">
                  <c:v>19.920000000000002</c:v>
                </c:pt>
                <c:pt idx="2">
                  <c:v>14.39</c:v>
                </c:pt>
                <c:pt idx="3">
                  <c:v>9.33</c:v>
                </c:pt>
                <c:pt idx="4">
                  <c:v>23.1</c:v>
                </c:pt>
              </c:numCache>
            </c:numRef>
          </c:val>
          <c:extLst>
            <c:ext xmlns:c16="http://schemas.microsoft.com/office/drawing/2014/chart" uri="{C3380CC4-5D6E-409C-BE32-E72D297353CC}">
              <c16:uniqueId val="{00000000-60F5-4FDD-8D6A-DE7BFE2FC3F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49.07</c:v>
                </c:pt>
                <c:pt idx="1">
                  <c:v>46.78</c:v>
                </c:pt>
                <c:pt idx="2">
                  <c:v>47.44</c:v>
                </c:pt>
                <c:pt idx="3">
                  <c:v>49.18</c:v>
                </c:pt>
                <c:pt idx="4">
                  <c:v>47.72</c:v>
                </c:pt>
              </c:numCache>
            </c:numRef>
          </c:val>
          <c:smooth val="0"/>
          <c:extLst>
            <c:ext xmlns:c16="http://schemas.microsoft.com/office/drawing/2014/chart" uri="{C3380CC4-5D6E-409C-BE32-E72D297353CC}">
              <c16:uniqueId val="{00000001-60F5-4FDD-8D6A-DE7BFE2FC3F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2378.86</c:v>
                </c:pt>
                <c:pt idx="1">
                  <c:v>2756.17</c:v>
                </c:pt>
                <c:pt idx="2">
                  <c:v>2796.38</c:v>
                </c:pt>
                <c:pt idx="3">
                  <c:v>2615.4499999999998</c:v>
                </c:pt>
                <c:pt idx="4">
                  <c:v>2532.77</c:v>
                </c:pt>
              </c:numCache>
            </c:numRef>
          </c:val>
          <c:extLst>
            <c:ext xmlns:c16="http://schemas.microsoft.com/office/drawing/2014/chart" uri="{C3380CC4-5D6E-409C-BE32-E72D297353CC}">
              <c16:uniqueId val="{00000000-780B-4EFB-9CCC-34DDFD68C6E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780B-4EFB-9CCC-34DDFD68C6E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102.12</c:v>
                </c:pt>
                <c:pt idx="1">
                  <c:v>101.45</c:v>
                </c:pt>
                <c:pt idx="2">
                  <c:v>96.86</c:v>
                </c:pt>
                <c:pt idx="3">
                  <c:v>100</c:v>
                </c:pt>
                <c:pt idx="4">
                  <c:v>100</c:v>
                </c:pt>
              </c:numCache>
            </c:numRef>
          </c:val>
          <c:extLst>
            <c:ext xmlns:c16="http://schemas.microsoft.com/office/drawing/2014/chart" uri="{C3380CC4-5D6E-409C-BE32-E72D297353CC}">
              <c16:uniqueId val="{00000000-CF94-40DC-B5C8-6DD76D167ED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CF94-40DC-B5C8-6DD76D167ED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206.78</c:v>
                </c:pt>
                <c:pt idx="1">
                  <c:v>209.96</c:v>
                </c:pt>
                <c:pt idx="2">
                  <c:v>228.52</c:v>
                </c:pt>
                <c:pt idx="3">
                  <c:v>224.53</c:v>
                </c:pt>
                <c:pt idx="4">
                  <c:v>224.72</c:v>
                </c:pt>
              </c:numCache>
            </c:numRef>
          </c:val>
          <c:extLst>
            <c:ext xmlns:c16="http://schemas.microsoft.com/office/drawing/2014/chart" uri="{C3380CC4-5D6E-409C-BE32-E72D297353CC}">
              <c16:uniqueId val="{00000000-2404-4D04-9C19-C6792864AE2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2404-4D04-9C19-C6792864AE2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J5" sqref="J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長野県　伊那市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67724</v>
      </c>
      <c r="AM8" s="51"/>
      <c r="AN8" s="51"/>
      <c r="AO8" s="51"/>
      <c r="AP8" s="51"/>
      <c r="AQ8" s="51"/>
      <c r="AR8" s="51"/>
      <c r="AS8" s="51"/>
      <c r="AT8" s="46">
        <f>データ!T6</f>
        <v>667.93</v>
      </c>
      <c r="AU8" s="46"/>
      <c r="AV8" s="46"/>
      <c r="AW8" s="46"/>
      <c r="AX8" s="46"/>
      <c r="AY8" s="46"/>
      <c r="AZ8" s="46"/>
      <c r="BA8" s="46"/>
      <c r="BB8" s="46">
        <f>データ!U6</f>
        <v>101.39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31.85</v>
      </c>
      <c r="J10" s="46"/>
      <c r="K10" s="46"/>
      <c r="L10" s="46"/>
      <c r="M10" s="46"/>
      <c r="N10" s="46"/>
      <c r="O10" s="46"/>
      <c r="P10" s="46">
        <f>データ!P6</f>
        <v>29.54</v>
      </c>
      <c r="Q10" s="46"/>
      <c r="R10" s="46"/>
      <c r="S10" s="46"/>
      <c r="T10" s="46"/>
      <c r="U10" s="46"/>
      <c r="V10" s="46"/>
      <c r="W10" s="46">
        <f>データ!Q6</f>
        <v>103.46</v>
      </c>
      <c r="X10" s="46"/>
      <c r="Y10" s="46"/>
      <c r="Z10" s="46"/>
      <c r="AA10" s="46"/>
      <c r="AB10" s="46"/>
      <c r="AC10" s="46"/>
      <c r="AD10" s="51">
        <f>データ!R6</f>
        <v>4070</v>
      </c>
      <c r="AE10" s="51"/>
      <c r="AF10" s="51"/>
      <c r="AG10" s="51"/>
      <c r="AH10" s="51"/>
      <c r="AI10" s="51"/>
      <c r="AJ10" s="51"/>
      <c r="AK10" s="2"/>
      <c r="AL10" s="51">
        <f>データ!V6</f>
        <v>19924</v>
      </c>
      <c r="AM10" s="51"/>
      <c r="AN10" s="51"/>
      <c r="AO10" s="51"/>
      <c r="AP10" s="51"/>
      <c r="AQ10" s="51"/>
      <c r="AR10" s="51"/>
      <c r="AS10" s="51"/>
      <c r="AT10" s="46">
        <f>データ!W6</f>
        <v>8.2100000000000009</v>
      </c>
      <c r="AU10" s="46"/>
      <c r="AV10" s="46"/>
      <c r="AW10" s="46"/>
      <c r="AX10" s="46"/>
      <c r="AY10" s="46"/>
      <c r="AZ10" s="46"/>
      <c r="BA10" s="46"/>
      <c r="BB10" s="46">
        <f>データ!X6</f>
        <v>2426.8000000000002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CuHdsQHwQ0k9Ke3b4FOvwNsw2KR6VMr+QgmPGU3H3CEBj5Tck8S7mJCV7AOl1CeI+m0e2dR+9Sp7EKk42rVqjA==" saltValue="rF7ygsEQZuL2Sk6jQWCcz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202096</v>
      </c>
      <c r="D6" s="33">
        <f t="shared" si="3"/>
        <v>46</v>
      </c>
      <c r="E6" s="33">
        <f t="shared" si="3"/>
        <v>17</v>
      </c>
      <c r="F6" s="33">
        <f t="shared" si="3"/>
        <v>4</v>
      </c>
      <c r="G6" s="33">
        <f t="shared" si="3"/>
        <v>0</v>
      </c>
      <c r="H6" s="33" t="str">
        <f t="shared" si="3"/>
        <v>長野県　伊那市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31.85</v>
      </c>
      <c r="P6" s="34">
        <f t="shared" si="3"/>
        <v>29.54</v>
      </c>
      <c r="Q6" s="34">
        <f t="shared" si="3"/>
        <v>103.46</v>
      </c>
      <c r="R6" s="34">
        <f t="shared" si="3"/>
        <v>4070</v>
      </c>
      <c r="S6" s="34">
        <f t="shared" si="3"/>
        <v>67724</v>
      </c>
      <c r="T6" s="34">
        <f t="shared" si="3"/>
        <v>667.93</v>
      </c>
      <c r="U6" s="34">
        <f t="shared" si="3"/>
        <v>101.39</v>
      </c>
      <c r="V6" s="34">
        <f t="shared" si="3"/>
        <v>19924</v>
      </c>
      <c r="W6" s="34">
        <f t="shared" si="3"/>
        <v>8.2100000000000009</v>
      </c>
      <c r="X6" s="34">
        <f t="shared" si="3"/>
        <v>2426.8000000000002</v>
      </c>
      <c r="Y6" s="35">
        <f>IF(Y7="",NA(),Y7)</f>
        <v>97.77</v>
      </c>
      <c r="Z6" s="35">
        <f t="shared" ref="Z6:AH6" si="4">IF(Z7="",NA(),Z7)</f>
        <v>102.19</v>
      </c>
      <c r="AA6" s="35">
        <f t="shared" si="4"/>
        <v>107.64</v>
      </c>
      <c r="AB6" s="35">
        <f t="shared" si="4"/>
        <v>107.16</v>
      </c>
      <c r="AC6" s="35">
        <f t="shared" si="4"/>
        <v>107.94</v>
      </c>
      <c r="AD6" s="35">
        <f t="shared" si="4"/>
        <v>100.94</v>
      </c>
      <c r="AE6" s="35">
        <f t="shared" si="4"/>
        <v>100.85</v>
      </c>
      <c r="AF6" s="35">
        <f t="shared" si="4"/>
        <v>102.13</v>
      </c>
      <c r="AG6" s="35">
        <f t="shared" si="4"/>
        <v>101.72</v>
      </c>
      <c r="AH6" s="35">
        <f t="shared" si="4"/>
        <v>102.73</v>
      </c>
      <c r="AI6" s="34" t="str">
        <f>IF(AI7="","",IF(AI7="-","【-】","【"&amp;SUBSTITUTE(TEXT(AI7,"#,##0.00"),"-","△")&amp;"】"))</f>
        <v>【102.87】</v>
      </c>
      <c r="AJ6" s="34">
        <f>IF(AJ7="",NA(),AJ7)</f>
        <v>0</v>
      </c>
      <c r="AK6" s="34">
        <f t="shared" ref="AK6:AS6" si="5">IF(AK7="",NA(),AK7)</f>
        <v>0</v>
      </c>
      <c r="AL6" s="34">
        <f t="shared" si="5"/>
        <v>0</v>
      </c>
      <c r="AM6" s="34">
        <f t="shared" si="5"/>
        <v>0</v>
      </c>
      <c r="AN6" s="34">
        <f t="shared" si="5"/>
        <v>0</v>
      </c>
      <c r="AO6" s="35">
        <f t="shared" si="5"/>
        <v>101.85</v>
      </c>
      <c r="AP6" s="35">
        <f t="shared" si="5"/>
        <v>110.77</v>
      </c>
      <c r="AQ6" s="35">
        <f t="shared" si="5"/>
        <v>109.51</v>
      </c>
      <c r="AR6" s="35">
        <f t="shared" si="5"/>
        <v>112.88</v>
      </c>
      <c r="AS6" s="35">
        <f t="shared" si="5"/>
        <v>94.97</v>
      </c>
      <c r="AT6" s="34" t="str">
        <f>IF(AT7="","",IF(AT7="-","【-】","【"&amp;SUBSTITUTE(TEXT(AT7,"#,##0.00"),"-","△")&amp;"】"))</f>
        <v>【76.63】</v>
      </c>
      <c r="AU6" s="35">
        <f>IF(AU7="",NA(),AU7)</f>
        <v>31.46</v>
      </c>
      <c r="AV6" s="35">
        <f t="shared" ref="AV6:BD6" si="6">IF(AV7="",NA(),AV7)</f>
        <v>19.920000000000002</v>
      </c>
      <c r="AW6" s="35">
        <f t="shared" si="6"/>
        <v>14.39</v>
      </c>
      <c r="AX6" s="35">
        <f t="shared" si="6"/>
        <v>9.33</v>
      </c>
      <c r="AY6" s="35">
        <f t="shared" si="6"/>
        <v>23.1</v>
      </c>
      <c r="AZ6" s="35">
        <f t="shared" si="6"/>
        <v>49.07</v>
      </c>
      <c r="BA6" s="35">
        <f t="shared" si="6"/>
        <v>46.78</v>
      </c>
      <c r="BB6" s="35">
        <f t="shared" si="6"/>
        <v>47.44</v>
      </c>
      <c r="BC6" s="35">
        <f t="shared" si="6"/>
        <v>49.18</v>
      </c>
      <c r="BD6" s="35">
        <f t="shared" si="6"/>
        <v>47.72</v>
      </c>
      <c r="BE6" s="34" t="str">
        <f>IF(BE7="","",IF(BE7="-","【-】","【"&amp;SUBSTITUTE(TEXT(BE7,"#,##0.00"),"-","△")&amp;"】"))</f>
        <v>【49.61】</v>
      </c>
      <c r="BF6" s="35">
        <f>IF(BF7="",NA(),BF7)</f>
        <v>2378.86</v>
      </c>
      <c r="BG6" s="35">
        <f t="shared" ref="BG6:BO6" si="7">IF(BG7="",NA(),BG7)</f>
        <v>2756.17</v>
      </c>
      <c r="BH6" s="35">
        <f t="shared" si="7"/>
        <v>2796.38</v>
      </c>
      <c r="BI6" s="35">
        <f t="shared" si="7"/>
        <v>2615.4499999999998</v>
      </c>
      <c r="BJ6" s="35">
        <f t="shared" si="7"/>
        <v>2532.77</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102.12</v>
      </c>
      <c r="BR6" s="35">
        <f t="shared" ref="BR6:BZ6" si="8">IF(BR7="",NA(),BR7)</f>
        <v>101.45</v>
      </c>
      <c r="BS6" s="35">
        <f t="shared" si="8"/>
        <v>96.86</v>
      </c>
      <c r="BT6" s="35">
        <f t="shared" si="8"/>
        <v>100</v>
      </c>
      <c r="BU6" s="35">
        <f t="shared" si="8"/>
        <v>100</v>
      </c>
      <c r="BV6" s="35">
        <f t="shared" si="8"/>
        <v>66.22</v>
      </c>
      <c r="BW6" s="35">
        <f t="shared" si="8"/>
        <v>69.87</v>
      </c>
      <c r="BX6" s="35">
        <f t="shared" si="8"/>
        <v>74.3</v>
      </c>
      <c r="BY6" s="35">
        <f t="shared" si="8"/>
        <v>72.260000000000005</v>
      </c>
      <c r="BZ6" s="35">
        <f t="shared" si="8"/>
        <v>71.84</v>
      </c>
      <c r="CA6" s="34" t="str">
        <f>IF(CA7="","",IF(CA7="-","【-】","【"&amp;SUBSTITUTE(TEXT(CA7,"#,##0.00"),"-","△")&amp;"】"))</f>
        <v>【74.17】</v>
      </c>
      <c r="CB6" s="35">
        <f>IF(CB7="",NA(),CB7)</f>
        <v>206.78</v>
      </c>
      <c r="CC6" s="35">
        <f t="shared" ref="CC6:CK6" si="9">IF(CC7="",NA(),CC7)</f>
        <v>209.96</v>
      </c>
      <c r="CD6" s="35">
        <f t="shared" si="9"/>
        <v>228.52</v>
      </c>
      <c r="CE6" s="35">
        <f t="shared" si="9"/>
        <v>224.53</v>
      </c>
      <c r="CF6" s="35">
        <f t="shared" si="9"/>
        <v>224.72</v>
      </c>
      <c r="CG6" s="35">
        <f t="shared" si="9"/>
        <v>246.72</v>
      </c>
      <c r="CH6" s="35">
        <f t="shared" si="9"/>
        <v>234.96</v>
      </c>
      <c r="CI6" s="35">
        <f t="shared" si="9"/>
        <v>221.81</v>
      </c>
      <c r="CJ6" s="35">
        <f t="shared" si="9"/>
        <v>230.02</v>
      </c>
      <c r="CK6" s="35">
        <f t="shared" si="9"/>
        <v>228.47</v>
      </c>
      <c r="CL6" s="34" t="str">
        <f>IF(CL7="","",IF(CL7="-","【-】","【"&amp;SUBSTITUTE(TEXT(CL7,"#,##0.00"),"-","△")&amp;"】"))</f>
        <v>【218.56】</v>
      </c>
      <c r="CM6" s="35">
        <f>IF(CM7="",NA(),CM7)</f>
        <v>47.77</v>
      </c>
      <c r="CN6" s="35">
        <f t="shared" ref="CN6:CV6" si="10">IF(CN7="",NA(),CN7)</f>
        <v>50.86</v>
      </c>
      <c r="CO6" s="35">
        <f t="shared" si="10"/>
        <v>52.83</v>
      </c>
      <c r="CP6" s="35">
        <f t="shared" si="10"/>
        <v>53.92</v>
      </c>
      <c r="CQ6" s="35">
        <f t="shared" si="10"/>
        <v>53.38</v>
      </c>
      <c r="CR6" s="35">
        <f t="shared" si="10"/>
        <v>41.35</v>
      </c>
      <c r="CS6" s="35">
        <f t="shared" si="10"/>
        <v>42.9</v>
      </c>
      <c r="CT6" s="35">
        <f t="shared" si="10"/>
        <v>43.36</v>
      </c>
      <c r="CU6" s="35">
        <f t="shared" si="10"/>
        <v>42.56</v>
      </c>
      <c r="CV6" s="35">
        <f t="shared" si="10"/>
        <v>42.47</v>
      </c>
      <c r="CW6" s="34" t="str">
        <f>IF(CW7="","",IF(CW7="-","【-】","【"&amp;SUBSTITUTE(TEXT(CW7,"#,##0.00"),"-","△")&amp;"】"))</f>
        <v>【42.86】</v>
      </c>
      <c r="CX6" s="35">
        <f>IF(CX7="",NA(),CX7)</f>
        <v>82.05</v>
      </c>
      <c r="CY6" s="35">
        <f t="shared" ref="CY6:DG6" si="11">IF(CY7="",NA(),CY7)</f>
        <v>83.25</v>
      </c>
      <c r="CZ6" s="35">
        <f t="shared" si="11"/>
        <v>79.78</v>
      </c>
      <c r="DA6" s="35">
        <f t="shared" si="11"/>
        <v>80.25</v>
      </c>
      <c r="DB6" s="35">
        <f t="shared" si="11"/>
        <v>81.81</v>
      </c>
      <c r="DC6" s="35">
        <f t="shared" si="11"/>
        <v>82.9</v>
      </c>
      <c r="DD6" s="35">
        <f t="shared" si="11"/>
        <v>83.5</v>
      </c>
      <c r="DE6" s="35">
        <f t="shared" si="11"/>
        <v>83.06</v>
      </c>
      <c r="DF6" s="35">
        <f t="shared" si="11"/>
        <v>83.32</v>
      </c>
      <c r="DG6" s="35">
        <f t="shared" si="11"/>
        <v>83.75</v>
      </c>
      <c r="DH6" s="34" t="str">
        <f>IF(DH7="","",IF(DH7="-","【-】","【"&amp;SUBSTITUTE(TEXT(DH7,"#,##0.00"),"-","△")&amp;"】"))</f>
        <v>【84.20】</v>
      </c>
      <c r="DI6" s="35">
        <f>IF(DI7="",NA(),DI7)</f>
        <v>18.73</v>
      </c>
      <c r="DJ6" s="35">
        <f t="shared" ref="DJ6:DR6" si="12">IF(DJ7="",NA(),DJ7)</f>
        <v>20.37</v>
      </c>
      <c r="DK6" s="35">
        <f t="shared" si="12"/>
        <v>22.22</v>
      </c>
      <c r="DL6" s="35">
        <f t="shared" si="12"/>
        <v>23.87</v>
      </c>
      <c r="DM6" s="35">
        <f t="shared" si="12"/>
        <v>25.34</v>
      </c>
      <c r="DN6" s="35">
        <f t="shared" si="12"/>
        <v>22.79</v>
      </c>
      <c r="DO6" s="35">
        <f t="shared" si="12"/>
        <v>22.77</v>
      </c>
      <c r="DP6" s="35">
        <f t="shared" si="12"/>
        <v>23.93</v>
      </c>
      <c r="DQ6" s="35">
        <f t="shared" si="12"/>
        <v>24.68</v>
      </c>
      <c r="DR6" s="35">
        <f t="shared" si="12"/>
        <v>24.68</v>
      </c>
      <c r="DS6" s="34" t="str">
        <f>IF(DS7="","",IF(DS7="-","【-】","【"&amp;SUBSTITUTE(TEXT(DS7,"#,##0.00"),"-","△")&amp;"】"))</f>
        <v>【25.37】</v>
      </c>
      <c r="DT6" s="34">
        <f>IF(DT7="",NA(),DT7)</f>
        <v>0</v>
      </c>
      <c r="DU6" s="34">
        <f t="shared" ref="DU6:EC6" si="13">IF(DU7="",NA(),DU7)</f>
        <v>0</v>
      </c>
      <c r="DV6" s="34">
        <f t="shared" si="13"/>
        <v>0</v>
      </c>
      <c r="DW6" s="34">
        <f t="shared" si="13"/>
        <v>0</v>
      </c>
      <c r="DX6" s="34">
        <f t="shared" si="13"/>
        <v>0</v>
      </c>
      <c r="DY6" s="35">
        <f t="shared" si="13"/>
        <v>0.04</v>
      </c>
      <c r="DZ6" s="34">
        <f t="shared" si="13"/>
        <v>0</v>
      </c>
      <c r="EA6" s="34">
        <f t="shared" si="13"/>
        <v>0</v>
      </c>
      <c r="EB6" s="35">
        <f t="shared" si="13"/>
        <v>0.01</v>
      </c>
      <c r="EC6" s="35">
        <f t="shared" si="13"/>
        <v>8.6199999999999992</v>
      </c>
      <c r="ED6" s="34" t="str">
        <f>IF(ED7="","",IF(ED7="-","【-】","【"&amp;SUBSTITUTE(TEXT(ED7,"#,##0.00"),"-","△")&amp;"】"))</f>
        <v>【6.20】</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8" s="36" customFormat="1" x14ac:dyDescent="0.15">
      <c r="A7" s="28"/>
      <c r="B7" s="37">
        <v>2019</v>
      </c>
      <c r="C7" s="37">
        <v>202096</v>
      </c>
      <c r="D7" s="37">
        <v>46</v>
      </c>
      <c r="E7" s="37">
        <v>17</v>
      </c>
      <c r="F7" s="37">
        <v>4</v>
      </c>
      <c r="G7" s="37">
        <v>0</v>
      </c>
      <c r="H7" s="37" t="s">
        <v>96</v>
      </c>
      <c r="I7" s="37" t="s">
        <v>97</v>
      </c>
      <c r="J7" s="37" t="s">
        <v>98</v>
      </c>
      <c r="K7" s="37" t="s">
        <v>99</v>
      </c>
      <c r="L7" s="37" t="s">
        <v>100</v>
      </c>
      <c r="M7" s="37" t="s">
        <v>101</v>
      </c>
      <c r="N7" s="38" t="s">
        <v>102</v>
      </c>
      <c r="O7" s="38">
        <v>31.85</v>
      </c>
      <c r="P7" s="38">
        <v>29.54</v>
      </c>
      <c r="Q7" s="38">
        <v>103.46</v>
      </c>
      <c r="R7" s="38">
        <v>4070</v>
      </c>
      <c r="S7" s="38">
        <v>67724</v>
      </c>
      <c r="T7" s="38">
        <v>667.93</v>
      </c>
      <c r="U7" s="38">
        <v>101.39</v>
      </c>
      <c r="V7" s="38">
        <v>19924</v>
      </c>
      <c r="W7" s="38">
        <v>8.2100000000000009</v>
      </c>
      <c r="X7" s="38">
        <v>2426.8000000000002</v>
      </c>
      <c r="Y7" s="38">
        <v>97.77</v>
      </c>
      <c r="Z7" s="38">
        <v>102.19</v>
      </c>
      <c r="AA7" s="38">
        <v>107.64</v>
      </c>
      <c r="AB7" s="38">
        <v>107.16</v>
      </c>
      <c r="AC7" s="38">
        <v>107.94</v>
      </c>
      <c r="AD7" s="38">
        <v>100.94</v>
      </c>
      <c r="AE7" s="38">
        <v>100.85</v>
      </c>
      <c r="AF7" s="38">
        <v>102.13</v>
      </c>
      <c r="AG7" s="38">
        <v>101.72</v>
      </c>
      <c r="AH7" s="38">
        <v>102.73</v>
      </c>
      <c r="AI7" s="38">
        <v>102.87</v>
      </c>
      <c r="AJ7" s="38">
        <v>0</v>
      </c>
      <c r="AK7" s="38">
        <v>0</v>
      </c>
      <c r="AL7" s="38">
        <v>0</v>
      </c>
      <c r="AM7" s="38">
        <v>0</v>
      </c>
      <c r="AN7" s="38">
        <v>0</v>
      </c>
      <c r="AO7" s="38">
        <v>101.85</v>
      </c>
      <c r="AP7" s="38">
        <v>110.77</v>
      </c>
      <c r="AQ7" s="38">
        <v>109.51</v>
      </c>
      <c r="AR7" s="38">
        <v>112.88</v>
      </c>
      <c r="AS7" s="38">
        <v>94.97</v>
      </c>
      <c r="AT7" s="38">
        <v>76.63</v>
      </c>
      <c r="AU7" s="38">
        <v>31.46</v>
      </c>
      <c r="AV7" s="38">
        <v>19.920000000000002</v>
      </c>
      <c r="AW7" s="38">
        <v>14.39</v>
      </c>
      <c r="AX7" s="38">
        <v>9.33</v>
      </c>
      <c r="AY7" s="38">
        <v>23.1</v>
      </c>
      <c r="AZ7" s="38">
        <v>49.07</v>
      </c>
      <c r="BA7" s="38">
        <v>46.78</v>
      </c>
      <c r="BB7" s="38">
        <v>47.44</v>
      </c>
      <c r="BC7" s="38">
        <v>49.18</v>
      </c>
      <c r="BD7" s="38">
        <v>47.72</v>
      </c>
      <c r="BE7" s="38">
        <v>49.61</v>
      </c>
      <c r="BF7" s="38">
        <v>2378.86</v>
      </c>
      <c r="BG7" s="38">
        <v>2756.17</v>
      </c>
      <c r="BH7" s="38">
        <v>2796.38</v>
      </c>
      <c r="BI7" s="38">
        <v>2615.4499999999998</v>
      </c>
      <c r="BJ7" s="38">
        <v>2532.77</v>
      </c>
      <c r="BK7" s="38">
        <v>1434.89</v>
      </c>
      <c r="BL7" s="38">
        <v>1298.9100000000001</v>
      </c>
      <c r="BM7" s="38">
        <v>1243.71</v>
      </c>
      <c r="BN7" s="38">
        <v>1194.1500000000001</v>
      </c>
      <c r="BO7" s="38">
        <v>1206.79</v>
      </c>
      <c r="BP7" s="38">
        <v>1218.7</v>
      </c>
      <c r="BQ7" s="38">
        <v>102.12</v>
      </c>
      <c r="BR7" s="38">
        <v>101.45</v>
      </c>
      <c r="BS7" s="38">
        <v>96.86</v>
      </c>
      <c r="BT7" s="38">
        <v>100</v>
      </c>
      <c r="BU7" s="38">
        <v>100</v>
      </c>
      <c r="BV7" s="38">
        <v>66.22</v>
      </c>
      <c r="BW7" s="38">
        <v>69.87</v>
      </c>
      <c r="BX7" s="38">
        <v>74.3</v>
      </c>
      <c r="BY7" s="38">
        <v>72.260000000000005</v>
      </c>
      <c r="BZ7" s="38">
        <v>71.84</v>
      </c>
      <c r="CA7" s="38">
        <v>74.17</v>
      </c>
      <c r="CB7" s="38">
        <v>206.78</v>
      </c>
      <c r="CC7" s="38">
        <v>209.96</v>
      </c>
      <c r="CD7" s="38">
        <v>228.52</v>
      </c>
      <c r="CE7" s="38">
        <v>224.53</v>
      </c>
      <c r="CF7" s="38">
        <v>224.72</v>
      </c>
      <c r="CG7" s="38">
        <v>246.72</v>
      </c>
      <c r="CH7" s="38">
        <v>234.96</v>
      </c>
      <c r="CI7" s="38">
        <v>221.81</v>
      </c>
      <c r="CJ7" s="38">
        <v>230.02</v>
      </c>
      <c r="CK7" s="38">
        <v>228.47</v>
      </c>
      <c r="CL7" s="38">
        <v>218.56</v>
      </c>
      <c r="CM7" s="38">
        <v>47.77</v>
      </c>
      <c r="CN7" s="38">
        <v>50.86</v>
      </c>
      <c r="CO7" s="38">
        <v>52.83</v>
      </c>
      <c r="CP7" s="38">
        <v>53.92</v>
      </c>
      <c r="CQ7" s="38">
        <v>53.38</v>
      </c>
      <c r="CR7" s="38">
        <v>41.35</v>
      </c>
      <c r="CS7" s="38">
        <v>42.9</v>
      </c>
      <c r="CT7" s="38">
        <v>43.36</v>
      </c>
      <c r="CU7" s="38">
        <v>42.56</v>
      </c>
      <c r="CV7" s="38">
        <v>42.47</v>
      </c>
      <c r="CW7" s="38">
        <v>42.86</v>
      </c>
      <c r="CX7" s="38">
        <v>82.05</v>
      </c>
      <c r="CY7" s="38">
        <v>83.25</v>
      </c>
      <c r="CZ7" s="38">
        <v>79.78</v>
      </c>
      <c r="DA7" s="38">
        <v>80.25</v>
      </c>
      <c r="DB7" s="38">
        <v>81.81</v>
      </c>
      <c r="DC7" s="38">
        <v>82.9</v>
      </c>
      <c r="DD7" s="38">
        <v>83.5</v>
      </c>
      <c r="DE7" s="38">
        <v>83.06</v>
      </c>
      <c r="DF7" s="38">
        <v>83.32</v>
      </c>
      <c r="DG7" s="38">
        <v>83.75</v>
      </c>
      <c r="DH7" s="38">
        <v>84.2</v>
      </c>
      <c r="DI7" s="38">
        <v>18.73</v>
      </c>
      <c r="DJ7" s="38">
        <v>20.37</v>
      </c>
      <c r="DK7" s="38">
        <v>22.22</v>
      </c>
      <c r="DL7" s="38">
        <v>23.87</v>
      </c>
      <c r="DM7" s="38">
        <v>25.34</v>
      </c>
      <c r="DN7" s="38">
        <v>22.79</v>
      </c>
      <c r="DO7" s="38">
        <v>22.77</v>
      </c>
      <c r="DP7" s="38">
        <v>23.93</v>
      </c>
      <c r="DQ7" s="38">
        <v>24.68</v>
      </c>
      <c r="DR7" s="38">
        <v>24.68</v>
      </c>
      <c r="DS7" s="38">
        <v>25.37</v>
      </c>
      <c r="DT7" s="38">
        <v>0</v>
      </c>
      <c r="DU7" s="38">
        <v>0</v>
      </c>
      <c r="DV7" s="38">
        <v>0</v>
      </c>
      <c r="DW7" s="38">
        <v>0</v>
      </c>
      <c r="DX7" s="38">
        <v>0</v>
      </c>
      <c r="DY7" s="38">
        <v>0.04</v>
      </c>
      <c r="DZ7" s="38">
        <v>0</v>
      </c>
      <c r="EA7" s="38">
        <v>0</v>
      </c>
      <c r="EB7" s="38">
        <v>0.01</v>
      </c>
      <c r="EC7" s="38">
        <v>8.6199999999999992</v>
      </c>
      <c r="ED7" s="38">
        <v>6.2</v>
      </c>
      <c r="EE7" s="38">
        <v>0</v>
      </c>
      <c r="EF7" s="38">
        <v>0</v>
      </c>
      <c r="EG7" s="38">
        <v>0</v>
      </c>
      <c r="EH7" s="38">
        <v>0</v>
      </c>
      <c r="EI7" s="38">
        <v>0</v>
      </c>
      <c r="EJ7" s="38">
        <v>7.0000000000000007E-2</v>
      </c>
      <c r="EK7" s="38">
        <v>0.09</v>
      </c>
      <c r="EL7" s="38">
        <v>0.09</v>
      </c>
      <c r="EM7" s="38">
        <v>0.13</v>
      </c>
      <c r="EN7" s="38">
        <v>0.36</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川﨑たける</cp:lastModifiedBy>
  <cp:lastPrinted>2021-01-21T01:45:48Z</cp:lastPrinted>
  <dcterms:created xsi:type="dcterms:W3CDTF">2020-12-04T02:32:53Z</dcterms:created>
  <dcterms:modified xsi:type="dcterms:W3CDTF">2021-03-01T08:07:16Z</dcterms:modified>
  <cp:category/>
</cp:coreProperties>
</file>