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l-fsv01\lgwan-share\450_水道部\100_水道業務課\01 経営係\09_各種調査回答（国・県・市）\経営比較分析表\R03\提出用\"/>
    </mc:Choice>
  </mc:AlternateContent>
  <workbookProtection workbookAlgorithmName="SHA-512" workbookHashValue="Ne1SS89DXQ4WWjkHGVMe1R6/XiqZur723R9mfQDKcCVUcDILH8hezB8yX1uP7r4RDWvHwjJbt55XQc4PH0wAJw==" workbookSaltValue="OMNU6bllFToMj+THeLTzD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<sst xmlns="http://schemas.openxmlformats.org/spreadsheetml/2006/main" count="231" uniqueCount="116">
  <si>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</si>
  <si>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</si>
  <si>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</si>
  <si>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</si>
  <si>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</si>
  <si>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</si>
  <si>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</si>
  <si>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</si>
  <si>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</si>
  <si>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</si>
  <si>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</si>
  <si>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</si>
  <si>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</si>
  <si>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</si>
  <si>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</si>
  <si>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</si>
  <si>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</si>
  <si>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</si>
  <si>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</si>
  <si>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</si>
  <si>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</si>
  <si>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</si>
  <si>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</si>
  <si>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</si>
  <si>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</si>
  <si>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</si>
  <si>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</si>
  <si>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</si>
  <si>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</si>
  <si>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</si>
  <si>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</si>
  <si>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</si>
  <si>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</si>
  <si>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</si>
  <si>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</si>
  <si>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</si>
  <si>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</si>
  <si>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</si>
  <si>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</si>
  <si>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</si>
  <si>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</si>
  <si>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</si>
  <si>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</si>
  <si>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</si>
  <si>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</si>
  <si>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</si>
  <si>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</si>
  <si>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</si>
  <si>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</si>
  <si>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</si>
  <si>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</si>
  <si>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</si>
  <si>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</si>
  <si>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</si>
  <si>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</si>
  <si>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</si>
  <si>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</si>
  <si>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</si>
  <si>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</si>
  <si>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</si>
  <si>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</si>
  <si>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</si>
  <si>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</si>
  <si>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</si>
  <si>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</si>
  <si>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</si>
  <si>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</si>
  <si>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</si>
  <si>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</si>
  <si>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</si>
  <si>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</si>
  <si>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</si>
  <si>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</si>
  <si>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</si>
  <si>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</si>
  <si>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</si>
  <si>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</si>
  <si>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</si>
  <si>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</si>
  <si>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</si>
  <si>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</si>
  <si>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</si>
  <si>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</si>
  <si>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</si>
  <si>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</si>
  <si>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</si>
  <si>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</si>
  <si>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</si>
  <si>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</si>
  <si>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</si>
  <si>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</si>
  <si>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</si>
  <si>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</si>
  <si>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</si>
  <si>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</si>
  <si>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</si>
  <si>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</si>
  <si>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</si>
  <si>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</si>
  <si>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</si>
  <si>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</si>
  <si>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</si>
  <si>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</si>
  <si>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</si>
  <si>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</si>
  <si>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</si>
  <si>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</si>
  <si>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</si>
  <si>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</si>
  <si>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</si>
  <si>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</si>
  <si>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</si>
  <si>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</si>
  <si>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増加し類似団体平均を上回りましたが、②管渠老朽化率と③管渠改善率が示すとおり耐用年数が50年である管渠については、更新はまだ発生していません。しかし施設の電気・機械設備などは耐用年数を経過するものが増えてきており、更新が必要な時期が来ています。
　事業の初期に集中的な投資を行ったことで、これから見込まれる資産の更新も短期間に集中することから、ストックマネジメント計画に基づき効率的な更新を行っていきます。</t>
    <rPh sb="2" eb="4">
      <t>ユウケイ</t>
    </rPh>
    <rPh sb="4" eb="6">
      <t>コテイ</t>
    </rPh>
    <rPh sb="6" eb="8">
      <t>シサン</t>
    </rPh>
    <rPh sb="8" eb="10">
      <t>ゲンカ</t>
    </rPh>
    <rPh sb="10" eb="12">
      <t>ショウキャク</t>
    </rPh>
    <rPh sb="12" eb="13">
      <t>リツ</t>
    </rPh>
    <rPh sb="14" eb="16">
      <t>ゾウカ</t>
    </rPh>
    <rPh sb="17" eb="19">
      <t>ルイジ</t>
    </rPh>
    <rPh sb="19" eb="21">
      <t>ダンタイ</t>
    </rPh>
    <rPh sb="21" eb="23">
      <t>ヘイキン</t>
    </rPh>
    <rPh sb="24" eb="26">
      <t>ウワマワ</t>
    </rPh>
    <rPh sb="88" eb="90">
      <t>シセツ</t>
    </rPh>
    <rPh sb="173" eb="176">
      <t>タンキカン</t>
    </rPh>
    <rPh sb="177" eb="179">
      <t>シュウチュウ</t>
    </rPh>
    <rPh sb="206" eb="208">
      <t>コウシン</t>
    </rPh>
    <phoneticPr fontId="4"/>
  </si>
  <si>
    <t>　伊那市の下水道事業は短期間に集中して整備を行ったため、企業債等多額の負債を抱え、施設も過大傾向にあったこと等から、平成21年度に経営健全化計画を策定し、以降定期的に検証しながら健全経営に努めてきました。令和２年度をもって新設工事が概ね完了しましたが、今後の人口減少に伴い使用料収入は緩やかに減少傾向となることが予想されます。
　毎年多額の企業債の償還を行い、さらに今後見込まれる資産の更新にも備えていく必要があるため、更なる純利益の計上に努めます。
　令和元年度に５回目の改定を行った経営健全化計画に基づき、更なる経営の健全化に取り組んでいきます。</t>
    <rPh sb="220" eb="221">
      <t>ツト</t>
    </rPh>
    <phoneticPr fontId="4"/>
  </si>
  <si>
    <t>　①経常収支比率は100％を超える比率で推移しており、単年度収支の黒字を維持しています。平成29年度に使用料改定を行ったことや、新規接続の増加によって使用料収入が増加し,⑤経費回収率についても平成30年度以降は100％以上を維持しています。
　一般会計からの出資金2.5億円を本事業に充当したため③流動比率の数値が大きく改善しました。資金状況に注視し、引き続き供用開始後の確実な下水道接続、使用料収入の増加に努めます。
　④企業債残高対事業規模比率は、企業債残高が減少してきており、比率はおおむね減少基調にありますが、当年度は一般会計負担額の減少により比率がわずかに増加しています。
　⑥汚水処理原価は、新規接続による有収水量の増加や委託料、修繕費等の費用減少に伴い減少しています。
　⑦施設利用率はほぼ横ばいの状況です。類似団体平均と比べて高い状況ですが、未だ50％台であるため過大な施設であるといえます。処理施設の統廃合が実施されており、今後は適正な施設規模に向けて効果を分析していきます。
　⑧水洗化率については新規布設工事により処理区域内人口が増加したことで一時的に減少となりましたが、接続が増加しているため今後も増加が見込まれます。</t>
    <rPh sb="2" eb="4">
      <t>ケイジョウ</t>
    </rPh>
    <rPh sb="4" eb="6">
      <t>シュウシ</t>
    </rPh>
    <rPh sb="6" eb="8">
      <t>ヒリツ</t>
    </rPh>
    <rPh sb="14" eb="15">
      <t>コ</t>
    </rPh>
    <rPh sb="17" eb="19">
      <t>ヒリツ</t>
    </rPh>
    <rPh sb="20" eb="22">
      <t>スイイ</t>
    </rPh>
    <rPh sb="27" eb="30">
      <t>タンネンド</t>
    </rPh>
    <rPh sb="30" eb="32">
      <t>シュウシ</t>
    </rPh>
    <rPh sb="33" eb="35">
      <t>クロジ</t>
    </rPh>
    <rPh sb="36" eb="38">
      <t>イジ</t>
    </rPh>
    <rPh sb="44" eb="46">
      <t>ヘイセイ</t>
    </rPh>
    <rPh sb="48" eb="50">
      <t>ネンド</t>
    </rPh>
    <rPh sb="51" eb="54">
      <t>シヨウリョウ</t>
    </rPh>
    <rPh sb="54" eb="56">
      <t>カイテイ</t>
    </rPh>
    <rPh sb="57" eb="58">
      <t>オコナ</t>
    </rPh>
    <rPh sb="64" eb="66">
      <t>シンキ</t>
    </rPh>
    <rPh sb="66" eb="68">
      <t>セツゾク</t>
    </rPh>
    <rPh sb="69" eb="71">
      <t>ゾウカ</t>
    </rPh>
    <rPh sb="75" eb="78">
      <t>シヨウリョウ</t>
    </rPh>
    <rPh sb="78" eb="80">
      <t>シュウニュウ</t>
    </rPh>
    <rPh sb="81" eb="83">
      <t>ゾウカ</t>
    </rPh>
    <rPh sb="96" eb="98">
      <t>ヘイセイ</t>
    </rPh>
    <rPh sb="100" eb="102">
      <t>ネンド</t>
    </rPh>
    <rPh sb="102" eb="104">
      <t>イコウ</t>
    </rPh>
    <rPh sb="109" eb="111">
      <t>イジョウ</t>
    </rPh>
    <rPh sb="112" eb="114">
      <t>イジ</t>
    </rPh>
    <rPh sb="122" eb="124">
      <t>イッパン</t>
    </rPh>
    <rPh sb="124" eb="126">
      <t>カイケイ</t>
    </rPh>
    <rPh sb="129" eb="132">
      <t>シュッシキン</t>
    </rPh>
    <rPh sb="135" eb="137">
      <t>オクエン</t>
    </rPh>
    <rPh sb="138" eb="139">
      <t>ホン</t>
    </rPh>
    <rPh sb="139" eb="141">
      <t>ジギョウ</t>
    </rPh>
    <rPh sb="142" eb="144">
      <t>ジュウトウ</t>
    </rPh>
    <rPh sb="149" eb="151">
      <t>リュウドウ</t>
    </rPh>
    <rPh sb="151" eb="153">
      <t>ヒリツ</t>
    </rPh>
    <rPh sb="154" eb="156">
      <t>スウチ</t>
    </rPh>
    <rPh sb="157" eb="158">
      <t>オオ</t>
    </rPh>
    <rPh sb="160" eb="162">
      <t>カイゼン</t>
    </rPh>
    <rPh sb="167" eb="169">
      <t>シキン</t>
    </rPh>
    <rPh sb="169" eb="171">
      <t>ジョウキョウ</t>
    </rPh>
    <rPh sb="172" eb="174">
      <t>チュウシ</t>
    </rPh>
    <rPh sb="176" eb="177">
      <t>ヒ</t>
    </rPh>
    <rPh sb="178" eb="179">
      <t>ツヅ</t>
    </rPh>
    <rPh sb="180" eb="182">
      <t>キョウヨウ</t>
    </rPh>
    <rPh sb="182" eb="184">
      <t>カイシ</t>
    </rPh>
    <rPh sb="184" eb="185">
      <t>ゴ</t>
    </rPh>
    <rPh sb="186" eb="188">
      <t>カクジツ</t>
    </rPh>
    <rPh sb="189" eb="192">
      <t>ゲスイドウ</t>
    </rPh>
    <rPh sb="192" eb="194">
      <t>セツゾク</t>
    </rPh>
    <rPh sb="195" eb="198">
      <t>シヨウリョウ</t>
    </rPh>
    <rPh sb="198" eb="200">
      <t>シュウニュウ</t>
    </rPh>
    <rPh sb="201" eb="203">
      <t>ゾウカ</t>
    </rPh>
    <rPh sb="204" eb="205">
      <t>ツト</t>
    </rPh>
    <rPh sb="259" eb="262">
      <t>トウネンド</t>
    </rPh>
    <rPh sb="263" eb="265">
      <t>イッパン</t>
    </rPh>
    <rPh sb="265" eb="267">
      <t>カイケイ</t>
    </rPh>
    <rPh sb="267" eb="269">
      <t>フタン</t>
    </rPh>
    <rPh sb="269" eb="270">
      <t>ガク</t>
    </rPh>
    <rPh sb="271" eb="273">
      <t>ゲンショウ</t>
    </rPh>
    <rPh sb="276" eb="278">
      <t>ヒリツ</t>
    </rPh>
    <rPh sb="283" eb="285">
      <t>ゾウカ</t>
    </rPh>
    <rPh sb="302" eb="304">
      <t>シンキ</t>
    </rPh>
    <rPh sb="304" eb="306">
      <t>セツゾク</t>
    </rPh>
    <rPh sb="309" eb="311">
      <t>ユウシュウ</t>
    </rPh>
    <rPh sb="311" eb="313">
      <t>スイリョウ</t>
    </rPh>
    <rPh sb="314" eb="316">
      <t>ゾウカ</t>
    </rPh>
    <rPh sb="317" eb="320">
      <t>イタクリョウ</t>
    </rPh>
    <rPh sb="321" eb="324">
      <t>シュウゼンヒ</t>
    </rPh>
    <rPh sb="324" eb="325">
      <t>トウ</t>
    </rPh>
    <rPh sb="326" eb="328">
      <t>ヒヨウ</t>
    </rPh>
    <rPh sb="328" eb="330">
      <t>ゲンショウ</t>
    </rPh>
    <rPh sb="331" eb="332">
      <t>トモナ</t>
    </rPh>
    <rPh sb="333" eb="335">
      <t>ゲンショウ</t>
    </rPh>
    <rPh sb="344" eb="346">
      <t>シセツ</t>
    </rPh>
    <rPh sb="346" eb="349">
      <t>リヨウリツ</t>
    </rPh>
    <rPh sb="352" eb="353">
      <t>ヨコ</t>
    </rPh>
    <rPh sb="356" eb="358">
      <t>ジョウキョウ</t>
    </rPh>
    <rPh sb="361" eb="363">
      <t>ルイジ</t>
    </rPh>
    <rPh sb="363" eb="364">
      <t>ダン</t>
    </rPh>
    <rPh sb="365" eb="367">
      <t>ヘイキン</t>
    </rPh>
    <rPh sb="368" eb="369">
      <t>クラ</t>
    </rPh>
    <rPh sb="371" eb="372">
      <t>タカ</t>
    </rPh>
    <rPh sb="373" eb="375">
      <t>ジョウキョウ</t>
    </rPh>
    <rPh sb="379" eb="380">
      <t>イマ</t>
    </rPh>
    <rPh sb="384" eb="385">
      <t>ダイ</t>
    </rPh>
    <rPh sb="390" eb="392">
      <t>カダイ</t>
    </rPh>
    <rPh sb="393" eb="395">
      <t>シセツ</t>
    </rPh>
    <rPh sb="404" eb="406">
      <t>ショリ</t>
    </rPh>
    <rPh sb="406" eb="408">
      <t>シセツ</t>
    </rPh>
    <rPh sb="409" eb="412">
      <t>トウハイゴウ</t>
    </rPh>
    <rPh sb="413" eb="415">
      <t>ジッシ</t>
    </rPh>
    <rPh sb="421" eb="423">
      <t>コンゴ</t>
    </rPh>
    <rPh sb="424" eb="426">
      <t>テキセイ</t>
    </rPh>
    <rPh sb="427" eb="429">
      <t>シセツ</t>
    </rPh>
    <rPh sb="429" eb="431">
      <t>キボ</t>
    </rPh>
    <rPh sb="432" eb="433">
      <t>ム</t>
    </rPh>
    <rPh sb="435" eb="437">
      <t>コウカ</t>
    </rPh>
    <rPh sb="438" eb="440">
      <t>ブンセキ</t>
    </rPh>
    <rPh sb="450" eb="453">
      <t>スイセンカ</t>
    </rPh>
    <rPh sb="453" eb="454">
      <t>リツ</t>
    </rPh>
    <rPh sb="459" eb="461">
      <t>シンキ</t>
    </rPh>
    <rPh sb="461" eb="463">
      <t>フセツ</t>
    </rPh>
    <rPh sb="463" eb="465">
      <t>コウジ</t>
    </rPh>
    <rPh sb="468" eb="470">
      <t>ショリ</t>
    </rPh>
    <rPh sb="470" eb="472">
      <t>クイキ</t>
    </rPh>
    <rPh sb="472" eb="473">
      <t>ナイ</t>
    </rPh>
    <rPh sb="473" eb="475">
      <t>ジンコウ</t>
    </rPh>
    <rPh sb="476" eb="478">
      <t>ゾウカ</t>
    </rPh>
    <rPh sb="483" eb="486">
      <t>イチジテキ</t>
    </rPh>
    <rPh sb="487" eb="489">
      <t>ゲンショウ</t>
    </rPh>
    <rPh sb="497" eb="499">
      <t>セツゾク</t>
    </rPh>
    <rPh sb="500" eb="502">
      <t>ゾウカ</t>
    </rPh>
    <rPh sb="508" eb="510">
      <t>コンゴ</t>
    </rPh>
    <rPh sb="511" eb="513">
      <t>ゾウカ</t>
    </rPh>
    <rPh sb="514" eb="516">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</si>
</sst>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C7-4F24-827B-A2B959324A6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80C7-4F24-827B-A2B959324A6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50.86</c:v>
                </c:pt>
                <c:pt idx="1">
                  <c:v>52.83</c:v>
                </c:pt>
                <c:pt idx="2">
                  <c:v>53.92</c:v>
                </c:pt>
                <c:pt idx="3">
                  <c:v>53.38</c:v>
                </c:pt>
                <c:pt idx="4">
                  <c:v>53.68</c:v>
                </c:pt>
              </c:numCache>
            </c:numRef>
          </c:val>
          <c:extLst>
            <c:ext xmlns:c16="http://schemas.microsoft.com/office/drawing/2014/chart" uri="{C3380CC4-5D6E-409C-BE32-E72D297353CC}">
              <c16:uniqueId val="{00000000-7BCB-4A42-9EB4-1CAEC9CE0AB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7BCB-4A42-9EB4-1CAEC9CE0AB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83.25</c:v>
                </c:pt>
                <c:pt idx="1">
                  <c:v>79.78</c:v>
                </c:pt>
                <c:pt idx="2">
                  <c:v>80.25</c:v>
                </c:pt>
                <c:pt idx="3">
                  <c:v>81.81</c:v>
                </c:pt>
                <c:pt idx="4">
                  <c:v>88.05</c:v>
                </c:pt>
              </c:numCache>
            </c:numRef>
          </c:val>
          <c:extLst>
            <c:ext xmlns:c16="http://schemas.microsoft.com/office/drawing/2014/chart" uri="{C3380CC4-5D6E-409C-BE32-E72D297353CC}">
              <c16:uniqueId val="{00000000-45D8-461E-A319-16413A9591A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45D8-461E-A319-16413A9591A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102.19</c:v>
                </c:pt>
                <c:pt idx="1">
                  <c:v>107.64</c:v>
                </c:pt>
                <c:pt idx="2">
                  <c:v>107.16</c:v>
                </c:pt>
                <c:pt idx="3">
                  <c:v>107.94</c:v>
                </c:pt>
                <c:pt idx="4">
                  <c:v>112.19</c:v>
                </c:pt>
              </c:numCache>
            </c:numRef>
          </c:val>
          <c:extLst>
            <c:ext xmlns:c16="http://schemas.microsoft.com/office/drawing/2014/chart" uri="{C3380CC4-5D6E-409C-BE32-E72D297353CC}">
              <c16:uniqueId val="{00000000-28BC-49A4-BBDE-6233264E2CA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28BC-49A4-BBDE-6233264E2CA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20.37</c:v>
                </c:pt>
                <c:pt idx="1">
                  <c:v>22.22</c:v>
                </c:pt>
                <c:pt idx="2">
                  <c:v>23.87</c:v>
                </c:pt>
                <c:pt idx="3">
                  <c:v>25.34</c:v>
                </c:pt>
                <c:pt idx="4">
                  <c:v>27.17</c:v>
                </c:pt>
              </c:numCache>
            </c:numRef>
          </c:val>
          <c:extLst>
            <c:ext xmlns:c16="http://schemas.microsoft.com/office/drawing/2014/chart" uri="{C3380CC4-5D6E-409C-BE32-E72D297353CC}">
              <c16:uniqueId val="{00000000-9C24-4D6D-9F7C-84123F899F9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9C24-4D6D-9F7C-84123F899F9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F2-42C1-A6EC-82B5151504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89F2-42C1-A6EC-82B5151504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3F-4439-AB0D-CDD91577BCA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153F-4439-AB0D-CDD91577BCA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19.920000000000002</c:v>
                </c:pt>
                <c:pt idx="1">
                  <c:v>14.39</c:v>
                </c:pt>
                <c:pt idx="2">
                  <c:v>9.33</c:v>
                </c:pt>
                <c:pt idx="3">
                  <c:v>23.1</c:v>
                </c:pt>
                <c:pt idx="4">
                  <c:v>31.84</c:v>
                </c:pt>
              </c:numCache>
            </c:numRef>
          </c:val>
          <c:extLst>
            <c:ext xmlns:c16="http://schemas.microsoft.com/office/drawing/2014/chart" uri="{C3380CC4-5D6E-409C-BE32-E72D297353CC}">
              <c16:uniqueId val="{00000000-919F-4154-BAC7-851627B5B09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919F-4154-BAC7-851627B5B09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2756.17</c:v>
                </c:pt>
                <c:pt idx="1">
                  <c:v>2796.38</c:v>
                </c:pt>
                <c:pt idx="2">
                  <c:v>2615.4499999999998</c:v>
                </c:pt>
                <c:pt idx="3">
                  <c:v>2532.77</c:v>
                </c:pt>
                <c:pt idx="4">
                  <c:v>2560.0100000000002</c:v>
                </c:pt>
              </c:numCache>
            </c:numRef>
          </c:val>
          <c:extLst>
            <c:ext xmlns:c16="http://schemas.microsoft.com/office/drawing/2014/chart" uri="{C3380CC4-5D6E-409C-BE32-E72D297353CC}">
              <c16:uniqueId val="{00000000-120C-4563-8E4A-7E728391644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120C-4563-8E4A-7E728391644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101.45</c:v>
                </c:pt>
                <c:pt idx="1">
                  <c:v>96.86</c:v>
                </c:pt>
                <c:pt idx="2">
                  <c:v>100</c:v>
                </c:pt>
                <c:pt idx="3">
                  <c:v>100</c:v>
                </c:pt>
                <c:pt idx="4">
                  <c:v>102.01</c:v>
                </c:pt>
              </c:numCache>
            </c:numRef>
          </c:val>
          <c:extLst>
            <c:ext xmlns:c16="http://schemas.microsoft.com/office/drawing/2014/chart" uri="{C3380CC4-5D6E-409C-BE32-E72D297353CC}">
              <c16:uniqueId val="{00000000-0FA6-4277-8D09-FA75256CA34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0FA6-4277-8D09-FA75256CA34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209.96</c:v>
                </c:pt>
                <c:pt idx="1">
                  <c:v>228.52</c:v>
                </c:pt>
                <c:pt idx="2">
                  <c:v>224.53</c:v>
                </c:pt>
                <c:pt idx="3">
                  <c:v>224.72</c:v>
                </c:pt>
                <c:pt idx="4">
                  <c:v>217.73</c:v>
                </c:pt>
              </c:numCache>
            </c:numRef>
          </c:val>
          <c:extLst>
            <c:ext xmlns:c16="http://schemas.microsoft.com/office/drawing/2014/chart" uri="{C3380CC4-5D6E-409C-BE32-E72D297353CC}">
              <c16:uniqueId val="{00000000-FE97-48A1-AECD-964BBDB0F1A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FE97-48A1-AECD-964BBDB0F1A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AX36" sqref="AX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伊那市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67084</v>
      </c>
      <c r="AM8" s="69"/>
      <c r="AN8" s="69"/>
      <c r="AO8" s="69"/>
      <c r="AP8" s="69"/>
      <c r="AQ8" s="69"/>
      <c r="AR8" s="69"/>
      <c r="AS8" s="69"/>
      <c r="AT8" s="68">
        <f>データ!T6</f>
        <v>667.93</v>
      </c>
      <c r="AU8" s="68"/>
      <c r="AV8" s="68"/>
      <c r="AW8" s="68"/>
      <c r="AX8" s="68"/>
      <c r="AY8" s="68"/>
      <c r="AZ8" s="68"/>
      <c r="BA8" s="68"/>
      <c r="BB8" s="68">
        <f>データ!U6</f>
        <v>100.44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34.01</v>
      </c>
      <c r="J10" s="68"/>
      <c r="K10" s="68"/>
      <c r="L10" s="68"/>
      <c r="M10" s="68"/>
      <c r="N10" s="68"/>
      <c r="O10" s="68"/>
      <c r="P10" s="68">
        <f>データ!P6</f>
        <v>27.97</v>
      </c>
      <c r="Q10" s="68"/>
      <c r="R10" s="68"/>
      <c r="S10" s="68"/>
      <c r="T10" s="68"/>
      <c r="U10" s="68"/>
      <c r="V10" s="68"/>
      <c r="W10" s="68">
        <f>データ!Q6</f>
        <v>103.68</v>
      </c>
      <c r="X10" s="68"/>
      <c r="Y10" s="68"/>
      <c r="Z10" s="68"/>
      <c r="AA10" s="68"/>
      <c r="AB10" s="68"/>
      <c r="AC10" s="68"/>
      <c r="AD10" s="69">
        <f>データ!R6</f>
        <v>4070</v>
      </c>
      <c r="AE10" s="69"/>
      <c r="AF10" s="69"/>
      <c r="AG10" s="69"/>
      <c r="AH10" s="69"/>
      <c r="AI10" s="69"/>
      <c r="AJ10" s="69"/>
      <c r="AK10" s="2"/>
      <c r="AL10" s="69">
        <f>データ!V6</f>
        <v>18704</v>
      </c>
      <c r="AM10" s="69"/>
      <c r="AN10" s="69"/>
      <c r="AO10" s="69"/>
      <c r="AP10" s="69"/>
      <c r="AQ10" s="69"/>
      <c r="AR10" s="69"/>
      <c r="AS10" s="69"/>
      <c r="AT10" s="68">
        <f>データ!W6</f>
        <v>8.2100000000000009</v>
      </c>
      <c r="AU10" s="68"/>
      <c r="AV10" s="68"/>
      <c r="AW10" s="68"/>
      <c r="AX10" s="68"/>
      <c r="AY10" s="68"/>
      <c r="AZ10" s="68"/>
      <c r="BA10" s="68"/>
      <c r="BB10" s="68">
        <f>データ!X6</f>
        <v>2278.1999999999998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3YIx9gtTnFW3tCSk+X5OLOR5LUNw0xN7zHW4GT/pV0snm1eKRmcEmKTW3igqeaZ6uufANKyNOWDDGEWi7qNAIw==" saltValue="ojr6QqhtXlXOIIUPk72h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202096</v>
      </c>
      <c r="D6" s="33">
        <f t="shared" si="3"/>
        <v>46</v>
      </c>
      <c r="E6" s="33">
        <f t="shared" si="3"/>
        <v>17</v>
      </c>
      <c r="F6" s="33">
        <f t="shared" si="3"/>
        <v>4</v>
      </c>
      <c r="G6" s="33">
        <f t="shared" si="3"/>
        <v>0</v>
      </c>
      <c r="H6" s="33" t="str">
        <f t="shared" si="3"/>
        <v>長野県　伊那市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34.01</v>
      </c>
      <c r="P6" s="34">
        <f t="shared" si="3"/>
        <v>27.97</v>
      </c>
      <c r="Q6" s="34">
        <f t="shared" si="3"/>
        <v>103.68</v>
      </c>
      <c r="R6" s="34">
        <f t="shared" si="3"/>
        <v>4070</v>
      </c>
      <c r="S6" s="34">
        <f t="shared" si="3"/>
        <v>67084</v>
      </c>
      <c r="T6" s="34">
        <f t="shared" si="3"/>
        <v>667.93</v>
      </c>
      <c r="U6" s="34">
        <f t="shared" si="3"/>
        <v>100.44</v>
      </c>
      <c r="V6" s="34">
        <f t="shared" si="3"/>
        <v>18704</v>
      </c>
      <c r="W6" s="34">
        <f t="shared" si="3"/>
        <v>8.2100000000000009</v>
      </c>
      <c r="X6" s="34">
        <f t="shared" si="3"/>
        <v>2278.1999999999998</v>
      </c>
      <c r="Y6" s="35">
        <f>IF(Y7="",NA(),Y7)</f>
        <v>102.19</v>
      </c>
      <c r="Z6" s="35">
        <f t="shared" ref="Z6:AH6" si="4">IF(Z7="",NA(),Z7)</f>
        <v>107.64</v>
      </c>
      <c r="AA6" s="35">
        <f t="shared" si="4"/>
        <v>107.16</v>
      </c>
      <c r="AB6" s="35">
        <f t="shared" si="4"/>
        <v>107.94</v>
      </c>
      <c r="AC6" s="35">
        <f t="shared" si="4"/>
        <v>112.19</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19.920000000000002</v>
      </c>
      <c r="AV6" s="35">
        <f t="shared" ref="AV6:BD6" si="6">IF(AV7="",NA(),AV7)</f>
        <v>14.39</v>
      </c>
      <c r="AW6" s="35">
        <f t="shared" si="6"/>
        <v>9.33</v>
      </c>
      <c r="AX6" s="35">
        <f t="shared" si="6"/>
        <v>23.1</v>
      </c>
      <c r="AY6" s="35">
        <f t="shared" si="6"/>
        <v>31.84</v>
      </c>
      <c r="AZ6" s="35">
        <f t="shared" si="6"/>
        <v>46.78</v>
      </c>
      <c r="BA6" s="35">
        <f t="shared" si="6"/>
        <v>47.44</v>
      </c>
      <c r="BB6" s="35">
        <f t="shared" si="6"/>
        <v>49.18</v>
      </c>
      <c r="BC6" s="35">
        <f t="shared" si="6"/>
        <v>47.72</v>
      </c>
      <c r="BD6" s="35">
        <f t="shared" si="6"/>
        <v>44.24</v>
      </c>
      <c r="BE6" s="34" t="str">
        <f>IF(BE7="","",IF(BE7="-","【-】","【"&amp;SUBSTITUTE(TEXT(BE7,"#,##0.00"),"-","△")&amp;"】"))</f>
        <v>【45.34】</v>
      </c>
      <c r="BF6" s="35">
        <f>IF(BF7="",NA(),BF7)</f>
        <v>2756.17</v>
      </c>
      <c r="BG6" s="35">
        <f t="shared" ref="BG6:BO6" si="7">IF(BG7="",NA(),BG7)</f>
        <v>2796.38</v>
      </c>
      <c r="BH6" s="35">
        <f t="shared" si="7"/>
        <v>2615.4499999999998</v>
      </c>
      <c r="BI6" s="35">
        <f t="shared" si="7"/>
        <v>2532.77</v>
      </c>
      <c r="BJ6" s="35">
        <f t="shared" si="7"/>
        <v>2560.0100000000002</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101.45</v>
      </c>
      <c r="BR6" s="35">
        <f t="shared" ref="BR6:BZ6" si="8">IF(BR7="",NA(),BR7)</f>
        <v>96.86</v>
      </c>
      <c r="BS6" s="35">
        <f t="shared" si="8"/>
        <v>100</v>
      </c>
      <c r="BT6" s="35">
        <f t="shared" si="8"/>
        <v>100</v>
      </c>
      <c r="BU6" s="35">
        <f t="shared" si="8"/>
        <v>102.01</v>
      </c>
      <c r="BV6" s="35">
        <f t="shared" si="8"/>
        <v>69.87</v>
      </c>
      <c r="BW6" s="35">
        <f t="shared" si="8"/>
        <v>74.3</v>
      </c>
      <c r="BX6" s="35">
        <f t="shared" si="8"/>
        <v>72.260000000000005</v>
      </c>
      <c r="BY6" s="35">
        <f t="shared" si="8"/>
        <v>71.84</v>
      </c>
      <c r="BZ6" s="35">
        <f t="shared" si="8"/>
        <v>73.36</v>
      </c>
      <c r="CA6" s="34" t="str">
        <f>IF(CA7="","",IF(CA7="-","【-】","【"&amp;SUBSTITUTE(TEXT(CA7,"#,##0.00"),"-","△")&amp;"】"))</f>
        <v>【75.29】</v>
      </c>
      <c r="CB6" s="35">
        <f>IF(CB7="",NA(),CB7)</f>
        <v>209.96</v>
      </c>
      <c r="CC6" s="35">
        <f t="shared" ref="CC6:CK6" si="9">IF(CC7="",NA(),CC7)</f>
        <v>228.52</v>
      </c>
      <c r="CD6" s="35">
        <f t="shared" si="9"/>
        <v>224.53</v>
      </c>
      <c r="CE6" s="35">
        <f t="shared" si="9"/>
        <v>224.72</v>
      </c>
      <c r="CF6" s="35">
        <f t="shared" si="9"/>
        <v>217.73</v>
      </c>
      <c r="CG6" s="35">
        <f t="shared" si="9"/>
        <v>234.96</v>
      </c>
      <c r="CH6" s="35">
        <f t="shared" si="9"/>
        <v>221.81</v>
      </c>
      <c r="CI6" s="35">
        <f t="shared" si="9"/>
        <v>230.02</v>
      </c>
      <c r="CJ6" s="35">
        <f t="shared" si="9"/>
        <v>228.47</v>
      </c>
      <c r="CK6" s="35">
        <f t="shared" si="9"/>
        <v>224.88</v>
      </c>
      <c r="CL6" s="34" t="str">
        <f>IF(CL7="","",IF(CL7="-","【-】","【"&amp;SUBSTITUTE(TEXT(CL7,"#,##0.00"),"-","△")&amp;"】"))</f>
        <v>【215.41】</v>
      </c>
      <c r="CM6" s="35">
        <f>IF(CM7="",NA(),CM7)</f>
        <v>50.86</v>
      </c>
      <c r="CN6" s="35">
        <f t="shared" ref="CN6:CV6" si="10">IF(CN7="",NA(),CN7)</f>
        <v>52.83</v>
      </c>
      <c r="CO6" s="35">
        <f t="shared" si="10"/>
        <v>53.92</v>
      </c>
      <c r="CP6" s="35">
        <f t="shared" si="10"/>
        <v>53.38</v>
      </c>
      <c r="CQ6" s="35">
        <f t="shared" si="10"/>
        <v>53.68</v>
      </c>
      <c r="CR6" s="35">
        <f t="shared" si="10"/>
        <v>42.9</v>
      </c>
      <c r="CS6" s="35">
        <f t="shared" si="10"/>
        <v>43.36</v>
      </c>
      <c r="CT6" s="35">
        <f t="shared" si="10"/>
        <v>42.56</v>
      </c>
      <c r="CU6" s="35">
        <f t="shared" si="10"/>
        <v>42.47</v>
      </c>
      <c r="CV6" s="35">
        <f t="shared" si="10"/>
        <v>42.4</v>
      </c>
      <c r="CW6" s="34" t="str">
        <f>IF(CW7="","",IF(CW7="-","【-】","【"&amp;SUBSTITUTE(TEXT(CW7,"#,##0.00"),"-","△")&amp;"】"))</f>
        <v>【42.90】</v>
      </c>
      <c r="CX6" s="35">
        <f>IF(CX7="",NA(),CX7)</f>
        <v>83.25</v>
      </c>
      <c r="CY6" s="35">
        <f t="shared" ref="CY6:DG6" si="11">IF(CY7="",NA(),CY7)</f>
        <v>79.78</v>
      </c>
      <c r="CZ6" s="35">
        <f t="shared" si="11"/>
        <v>80.25</v>
      </c>
      <c r="DA6" s="35">
        <f t="shared" si="11"/>
        <v>81.81</v>
      </c>
      <c r="DB6" s="35">
        <f t="shared" si="11"/>
        <v>88.05</v>
      </c>
      <c r="DC6" s="35">
        <f t="shared" si="11"/>
        <v>83.5</v>
      </c>
      <c r="DD6" s="35">
        <f t="shared" si="11"/>
        <v>83.06</v>
      </c>
      <c r="DE6" s="35">
        <f t="shared" si="11"/>
        <v>83.32</v>
      </c>
      <c r="DF6" s="35">
        <f t="shared" si="11"/>
        <v>83.75</v>
      </c>
      <c r="DG6" s="35">
        <f t="shared" si="11"/>
        <v>84.19</v>
      </c>
      <c r="DH6" s="34" t="str">
        <f>IF(DH7="","",IF(DH7="-","【-】","【"&amp;SUBSTITUTE(TEXT(DH7,"#,##0.00"),"-","△")&amp;"】"))</f>
        <v>【84.75】</v>
      </c>
      <c r="DI6" s="35">
        <f>IF(DI7="",NA(),DI7)</f>
        <v>20.37</v>
      </c>
      <c r="DJ6" s="35">
        <f t="shared" ref="DJ6:DR6" si="12">IF(DJ7="",NA(),DJ7)</f>
        <v>22.22</v>
      </c>
      <c r="DK6" s="35">
        <f t="shared" si="12"/>
        <v>23.87</v>
      </c>
      <c r="DL6" s="35">
        <f t="shared" si="12"/>
        <v>25.34</v>
      </c>
      <c r="DM6" s="35">
        <f t="shared" si="12"/>
        <v>27.17</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202096</v>
      </c>
      <c r="D7" s="37">
        <v>46</v>
      </c>
      <c r="E7" s="37">
        <v>17</v>
      </c>
      <c r="F7" s="37">
        <v>4</v>
      </c>
      <c r="G7" s="37">
        <v>0</v>
      </c>
      <c r="H7" s="37" t="s">
        <v>96</v>
      </c>
      <c r="I7" s="37" t="s">
        <v>97</v>
      </c>
      <c r="J7" s="37" t="s">
        <v>98</v>
      </c>
      <c r="K7" s="37" t="s">
        <v>99</v>
      </c>
      <c r="L7" s="37" t="s">
        <v>100</v>
      </c>
      <c r="M7" s="37" t="s">
        <v>101</v>
      </c>
      <c r="N7" s="38" t="s">
        <v>102</v>
      </c>
      <c r="O7" s="38">
        <v>34.01</v>
      </c>
      <c r="P7" s="38">
        <v>27.97</v>
      </c>
      <c r="Q7" s="38">
        <v>103.68</v>
      </c>
      <c r="R7" s="38">
        <v>4070</v>
      </c>
      <c r="S7" s="38">
        <v>67084</v>
      </c>
      <c r="T7" s="38">
        <v>667.93</v>
      </c>
      <c r="U7" s="38">
        <v>100.44</v>
      </c>
      <c r="V7" s="38">
        <v>18704</v>
      </c>
      <c r="W7" s="38">
        <v>8.2100000000000009</v>
      </c>
      <c r="X7" s="38">
        <v>2278.1999999999998</v>
      </c>
      <c r="Y7" s="38">
        <v>102.19</v>
      </c>
      <c r="Z7" s="38">
        <v>107.64</v>
      </c>
      <c r="AA7" s="38">
        <v>107.16</v>
      </c>
      <c r="AB7" s="38">
        <v>107.94</v>
      </c>
      <c r="AC7" s="38">
        <v>112.19</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19.920000000000002</v>
      </c>
      <c r="AV7" s="38">
        <v>14.39</v>
      </c>
      <c r="AW7" s="38">
        <v>9.33</v>
      </c>
      <c r="AX7" s="38">
        <v>23.1</v>
      </c>
      <c r="AY7" s="38">
        <v>31.84</v>
      </c>
      <c r="AZ7" s="38">
        <v>46.78</v>
      </c>
      <c r="BA7" s="38">
        <v>47.44</v>
      </c>
      <c r="BB7" s="38">
        <v>49.18</v>
      </c>
      <c r="BC7" s="38">
        <v>47.72</v>
      </c>
      <c r="BD7" s="38">
        <v>44.24</v>
      </c>
      <c r="BE7" s="38">
        <v>45.34</v>
      </c>
      <c r="BF7" s="38">
        <v>2756.17</v>
      </c>
      <c r="BG7" s="38">
        <v>2796.38</v>
      </c>
      <c r="BH7" s="38">
        <v>2615.4499999999998</v>
      </c>
      <c r="BI7" s="38">
        <v>2532.77</v>
      </c>
      <c r="BJ7" s="38">
        <v>2560.0100000000002</v>
      </c>
      <c r="BK7" s="38">
        <v>1298.9100000000001</v>
      </c>
      <c r="BL7" s="38">
        <v>1243.71</v>
      </c>
      <c r="BM7" s="38">
        <v>1194.1500000000001</v>
      </c>
      <c r="BN7" s="38">
        <v>1206.79</v>
      </c>
      <c r="BO7" s="38">
        <v>1258.43</v>
      </c>
      <c r="BP7" s="38">
        <v>1260.21</v>
      </c>
      <c r="BQ7" s="38">
        <v>101.45</v>
      </c>
      <c r="BR7" s="38">
        <v>96.86</v>
      </c>
      <c r="BS7" s="38">
        <v>100</v>
      </c>
      <c r="BT7" s="38">
        <v>100</v>
      </c>
      <c r="BU7" s="38">
        <v>102.01</v>
      </c>
      <c r="BV7" s="38">
        <v>69.87</v>
      </c>
      <c r="BW7" s="38">
        <v>74.3</v>
      </c>
      <c r="BX7" s="38">
        <v>72.260000000000005</v>
      </c>
      <c r="BY7" s="38">
        <v>71.84</v>
      </c>
      <c r="BZ7" s="38">
        <v>73.36</v>
      </c>
      <c r="CA7" s="38">
        <v>75.290000000000006</v>
      </c>
      <c r="CB7" s="38">
        <v>209.96</v>
      </c>
      <c r="CC7" s="38">
        <v>228.52</v>
      </c>
      <c r="CD7" s="38">
        <v>224.53</v>
      </c>
      <c r="CE7" s="38">
        <v>224.72</v>
      </c>
      <c r="CF7" s="38">
        <v>217.73</v>
      </c>
      <c r="CG7" s="38">
        <v>234.96</v>
      </c>
      <c r="CH7" s="38">
        <v>221.81</v>
      </c>
      <c r="CI7" s="38">
        <v>230.02</v>
      </c>
      <c r="CJ7" s="38">
        <v>228.47</v>
      </c>
      <c r="CK7" s="38">
        <v>224.88</v>
      </c>
      <c r="CL7" s="38">
        <v>215.41</v>
      </c>
      <c r="CM7" s="38">
        <v>50.86</v>
      </c>
      <c r="CN7" s="38">
        <v>52.83</v>
      </c>
      <c r="CO7" s="38">
        <v>53.92</v>
      </c>
      <c r="CP7" s="38">
        <v>53.38</v>
      </c>
      <c r="CQ7" s="38">
        <v>53.68</v>
      </c>
      <c r="CR7" s="38">
        <v>42.9</v>
      </c>
      <c r="CS7" s="38">
        <v>43.36</v>
      </c>
      <c r="CT7" s="38">
        <v>42.56</v>
      </c>
      <c r="CU7" s="38">
        <v>42.47</v>
      </c>
      <c r="CV7" s="38">
        <v>42.4</v>
      </c>
      <c r="CW7" s="38">
        <v>42.9</v>
      </c>
      <c r="CX7" s="38">
        <v>83.25</v>
      </c>
      <c r="CY7" s="38">
        <v>79.78</v>
      </c>
      <c r="CZ7" s="38">
        <v>80.25</v>
      </c>
      <c r="DA7" s="38">
        <v>81.81</v>
      </c>
      <c r="DB7" s="38">
        <v>88.05</v>
      </c>
      <c r="DC7" s="38">
        <v>83.5</v>
      </c>
      <c r="DD7" s="38">
        <v>83.06</v>
      </c>
      <c r="DE7" s="38">
        <v>83.32</v>
      </c>
      <c r="DF7" s="38">
        <v>83.75</v>
      </c>
      <c r="DG7" s="38">
        <v>84.19</v>
      </c>
      <c r="DH7" s="38">
        <v>84.75</v>
      </c>
      <c r="DI7" s="38">
        <v>20.37</v>
      </c>
      <c r="DJ7" s="38">
        <v>22.22</v>
      </c>
      <c r="DK7" s="38">
        <v>23.87</v>
      </c>
      <c r="DL7" s="38">
        <v>25.34</v>
      </c>
      <c r="DM7" s="38">
        <v>27.17</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川﨑たける</cp:lastModifiedBy>
  <cp:lastPrinted>2022-01-17T08:04:23Z</cp:lastPrinted>
  <dcterms:created xsi:type="dcterms:W3CDTF">2021-12-03T07:24:06Z</dcterms:created>
  <dcterms:modified xsi:type="dcterms:W3CDTF">2022-01-21T01:40:56Z</dcterms:modified>
  <cp:category/>
</cp:coreProperties>
</file>