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4\02提出用\"/>
    </mc:Choice>
  </mc:AlternateContent>
  <workbookProtection workbookAlgorithmName="SHA-512" workbookHashValue="BkCvZ/E9M41vQ0gJdTkoONe/H1FM7qS9gd4BhTzq9HxoednMrWZ7nG4gji6uPQ92MV4o9Og62s+aoFdyhuCKKQ==" workbookSaltValue="2BpV48TNqXVLKzEhYpvA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<sst xmlns="http://schemas.openxmlformats.org/spreadsheetml/2006/main" count="231" uniqueCount="118">
  <si>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</si>
  <si>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</si>
  <si>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</si>
  <si>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</si>
  <si>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</si>
  <si>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</si>
  <si>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</si>
  <si>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</si>
  <si>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</si>
  <si>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</si>
  <si>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</si>
  <si>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</si>
  <si>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</si>
  <si>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</si>
  <si>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</si>
  <si>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</si>
  <si>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</si>
  <si>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</si>
  <si>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</si>
  <si>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</si>
  <si>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</si>
  <si>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</si>
  <si>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</si>
  <si>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</si>
  <si>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</si>
  <si>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</si>
  <si>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</si>
  <si>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</si>
  <si>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</si>
  <si>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</si>
  <si>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</si>
  <si>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</si>
  <si>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</si>
  <si>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</si>
  <si>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</si>
  <si>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</si>
  <si>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</si>
  <si>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</si>
  <si>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</si>
  <si>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</si>
  <si>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</si>
  <si>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</si>
  <si>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</si>
  <si>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</si>
  <si>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</si>
  <si>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</si>
  <si>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</si>
  <si>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</si>
  <si>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</si>
  <si>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</si>
  <si>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</si>
  <si>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</si>
  <si>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</si>
  <si>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</si>
  <si>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</si>
  <si>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</si>
  <si>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</si>
  <si>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</si>
  <si>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</si>
  <si>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</si>
  <si>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</si>
  <si>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</si>
  <si>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</si>
  <si>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</si>
  <si>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</si>
  <si>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</si>
  <si>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</si>
  <si>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</si>
  <si>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</si>
  <si>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</si>
  <si>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</si>
  <si>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</si>
  <si>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</si>
  <si>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</si>
  <si>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</si>
  <si>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</si>
  <si>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</si>
  <si>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</si>
  <si>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</si>
  <si>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</si>
  <si>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</si>
  <si>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</si>
  <si>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</si>
  <si>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</si>
  <si>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</si>
  <si>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</si>
  <si>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</si>
  <si>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</si>
  <si>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</si>
  <si>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</si>
  <si>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</si>
  <si>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</si>
  <si>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</si>
  <si>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</si>
  <si>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</si>
  <si>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</si>
  <si>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</si>
  <si>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</si>
  <si>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</si>
  <si>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</si>
  <si>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</si>
  <si>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</si>
  <si>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</si>
  <si>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</si>
  <si>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</si>
  <si>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</si>
  <si>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</si>
  <si>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</si>
  <si>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</si>
  <si>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</si>
  <si>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</si>
  <si>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</si>
  <si>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</si>
  <si>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</si>
  <si>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</si>
  <si>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①経常収支比率と⑤経費回収率は100％を超えて推移しており、単年度収支は黒字となっています。
　要因として使用料収入の増加と減価償却費や企業債利息といった費用の減少が挙げられます。
　②累積欠損金比率は、毎年の純利益計上により０％を保っています。
　③流動比率は当年度の企業債償還金をはじめとする流動負債が増加し、現金預金が減少したため、数値が下がっています。資金状況を注視しながら、引き続き供用開始後の確実な下水道接続、使用料収入の確保に努めます。
　④企業債残高対事業規模比率は、企業債残高が順調に減少してきており、比率はおおむね下がり基調にあります。
　⑥汚水処理原価は、昨年度比では上がっていますが、有収水量の増加を上回る汚水処理費の増加によるものであり、中期的には下がる傾向にあります。
　⑦施設利用率はほぼ横ばいの状況です。類似団体平均と比べて高い状況ですが、未だ50％台であるため過大な施設であるといえます。処理施設の統廃合が実施されており、今後は適正な施設規模に向けて効果を分析していきます。
　⑧水洗化率は、令和２年度の接続サポート補助金の対象拡大等の影響で順調に増加しており、類似団体平均を上回っています。</t>
    <rPh sb="49" eb="51">
      <t>ヨウイン</t>
    </rPh>
    <rPh sb="63" eb="65">
      <t>ゲンカ</t>
    </rPh>
    <rPh sb="65" eb="67">
      <t>ショウキャク</t>
    </rPh>
    <rPh sb="67" eb="68">
      <t>ヒ</t>
    </rPh>
    <rPh sb="78" eb="80">
      <t>ヒヨウ</t>
    </rPh>
    <rPh sb="84" eb="85">
      <t>ア</t>
    </rPh>
    <rPh sb="94" eb="96">
      <t>ルイセキ</t>
    </rPh>
    <rPh sb="96" eb="98">
      <t>ケッソン</t>
    </rPh>
    <rPh sb="98" eb="99">
      <t>キン</t>
    </rPh>
    <rPh sb="99" eb="101">
      <t>ヒリツ</t>
    </rPh>
    <rPh sb="103" eb="105">
      <t>マイトシ</t>
    </rPh>
    <rPh sb="106" eb="109">
      <t>ジュンリエキ</t>
    </rPh>
    <rPh sb="109" eb="111">
      <t>ケイジョウ</t>
    </rPh>
    <rPh sb="117" eb="118">
      <t>タモ</t>
    </rPh>
    <rPh sb="127" eb="129">
      <t>リュウドウ</t>
    </rPh>
    <rPh sb="129" eb="131">
      <t>ヒリツ</t>
    </rPh>
    <rPh sb="132" eb="135">
      <t>トウネンド</t>
    </rPh>
    <rPh sb="136" eb="138">
      <t>キギョウ</t>
    </rPh>
    <rPh sb="138" eb="139">
      <t>サイ</t>
    </rPh>
    <rPh sb="139" eb="141">
      <t>ショウカン</t>
    </rPh>
    <rPh sb="141" eb="142">
      <t>キン</t>
    </rPh>
    <rPh sb="149" eb="151">
      <t>リュウドウ</t>
    </rPh>
    <rPh sb="151" eb="153">
      <t>フサイ</t>
    </rPh>
    <rPh sb="154" eb="156">
      <t>ゾウカ</t>
    </rPh>
    <rPh sb="158" eb="160">
      <t>ゲンキン</t>
    </rPh>
    <rPh sb="160" eb="162">
      <t>ヨキン</t>
    </rPh>
    <rPh sb="163" eb="165">
      <t>ゲンショウ</t>
    </rPh>
    <rPh sb="170" eb="172">
      <t>スウチ</t>
    </rPh>
    <rPh sb="173" eb="174">
      <t>サ</t>
    </rPh>
    <rPh sb="181" eb="183">
      <t>シキン</t>
    </rPh>
    <rPh sb="183" eb="185">
      <t>ジョウキョウ</t>
    </rPh>
    <rPh sb="186" eb="188">
      <t>チュウシ</t>
    </rPh>
    <rPh sb="193" eb="194">
      <t>ヒ</t>
    </rPh>
    <rPh sb="195" eb="196">
      <t>ツヅ</t>
    </rPh>
    <rPh sb="197" eb="199">
      <t>キョウヨウ</t>
    </rPh>
    <rPh sb="199" eb="201">
      <t>カイシ</t>
    </rPh>
    <rPh sb="201" eb="202">
      <t>ゴ</t>
    </rPh>
    <rPh sb="203" eb="205">
      <t>カクジツ</t>
    </rPh>
    <rPh sb="206" eb="209">
      <t>ゲスイドウ</t>
    </rPh>
    <rPh sb="209" eb="211">
      <t>セツゾク</t>
    </rPh>
    <rPh sb="212" eb="215">
      <t>シヨウリョウ</t>
    </rPh>
    <rPh sb="215" eb="217">
      <t>シュウニュウ</t>
    </rPh>
    <rPh sb="218" eb="220">
      <t>カクホ</t>
    </rPh>
    <rPh sb="221" eb="222">
      <t>ツト</t>
    </rPh>
    <rPh sb="249" eb="251">
      <t>ジュンチョウ</t>
    </rPh>
    <rPh sb="268" eb="269">
      <t>サ</t>
    </rPh>
    <rPh sb="290" eb="293">
      <t>サクネンド</t>
    </rPh>
    <rPh sb="293" eb="294">
      <t>ヒ</t>
    </rPh>
    <rPh sb="296" eb="297">
      <t>ア</t>
    </rPh>
    <rPh sb="305" eb="307">
      <t>ユウシュウ</t>
    </rPh>
    <rPh sb="307" eb="309">
      <t>スイリョウ</t>
    </rPh>
    <rPh sb="310" eb="312">
      <t>ゾウカ</t>
    </rPh>
    <rPh sb="313" eb="315">
      <t>ウワマワ</t>
    </rPh>
    <rPh sb="316" eb="318">
      <t>オスイ</t>
    </rPh>
    <rPh sb="318" eb="320">
      <t>ショリ</t>
    </rPh>
    <rPh sb="320" eb="321">
      <t>ヒ</t>
    </rPh>
    <rPh sb="322" eb="324">
      <t>ゾウカ</t>
    </rPh>
    <rPh sb="333" eb="336">
      <t>チュウキテキ</t>
    </rPh>
    <rPh sb="338" eb="339">
      <t>サ</t>
    </rPh>
    <rPh sb="341" eb="343">
      <t>ケイコウ</t>
    </rPh>
    <rPh sb="352" eb="354">
      <t>シセツ</t>
    </rPh>
    <rPh sb="354" eb="357">
      <t>リヨウリツ</t>
    </rPh>
    <rPh sb="360" eb="361">
      <t>ヨコ</t>
    </rPh>
    <rPh sb="364" eb="366">
      <t>ジョウキョウ</t>
    </rPh>
    <rPh sb="369" eb="371">
      <t>ルイジ</t>
    </rPh>
    <rPh sb="371" eb="372">
      <t>ダン</t>
    </rPh>
    <rPh sb="373" eb="375">
      <t>ヘイキン</t>
    </rPh>
    <rPh sb="376" eb="377">
      <t>クラ</t>
    </rPh>
    <rPh sb="379" eb="380">
      <t>タカ</t>
    </rPh>
    <rPh sb="381" eb="383">
      <t>ジョウキョウ</t>
    </rPh>
    <rPh sb="387" eb="388">
      <t>イマ</t>
    </rPh>
    <rPh sb="392" eb="393">
      <t>ダイ</t>
    </rPh>
    <rPh sb="398" eb="400">
      <t>カダイ</t>
    </rPh>
    <rPh sb="401" eb="403">
      <t>シセツ</t>
    </rPh>
    <rPh sb="412" eb="414">
      <t>ショリ</t>
    </rPh>
    <rPh sb="414" eb="416">
      <t>シセツ</t>
    </rPh>
    <rPh sb="417" eb="420">
      <t>トウハイゴウ</t>
    </rPh>
    <rPh sb="421" eb="423">
      <t>ジッシ</t>
    </rPh>
    <rPh sb="429" eb="431">
      <t>コンゴ</t>
    </rPh>
    <rPh sb="432" eb="434">
      <t>テキセイ</t>
    </rPh>
    <rPh sb="435" eb="437">
      <t>シセツ</t>
    </rPh>
    <rPh sb="437" eb="439">
      <t>キボ</t>
    </rPh>
    <rPh sb="440" eb="441">
      <t>ム</t>
    </rPh>
    <rPh sb="443" eb="445">
      <t>コウカ</t>
    </rPh>
    <rPh sb="446" eb="448">
      <t>ブンセキ</t>
    </rPh>
    <phoneticPr fontId="4"/>
  </si>
  <si>
    <t>　①有形固定資産減価償却率は上昇し、類似団体平均を上回りましたが、②管渠老朽化率と③管渠改善率が示すとおり耐用年数が50年である管渠については、更新はまだ発生していません。しかし施設の電気・機械設備などは耐用年数を超過するものが増えてきており、更新が必要な時期が来ています。
　事業の初期に集中的な投資を行ったことで、これから見込まれる資産の更新も短期間に集中することから、ストックマネジメント計画に基づき効率的な更新を行っていきます。</t>
    <rPh sb="2" eb="4">
      <t>ユウケイ</t>
    </rPh>
    <rPh sb="4" eb="6">
      <t>コテイ</t>
    </rPh>
    <rPh sb="6" eb="8">
      <t>シサン</t>
    </rPh>
    <rPh sb="8" eb="10">
      <t>ゲンカ</t>
    </rPh>
    <rPh sb="10" eb="12">
      <t>ショウキャク</t>
    </rPh>
    <rPh sb="12" eb="13">
      <t>リツ</t>
    </rPh>
    <rPh sb="14" eb="16">
      <t>ジョウショウ</t>
    </rPh>
    <rPh sb="18" eb="20">
      <t>ルイジ</t>
    </rPh>
    <rPh sb="20" eb="22">
      <t>ダンタイ</t>
    </rPh>
    <rPh sb="22" eb="24">
      <t>ヘイキン</t>
    </rPh>
    <rPh sb="25" eb="27">
      <t>ウワマワ</t>
    </rPh>
    <rPh sb="89" eb="91">
      <t>シセツ</t>
    </rPh>
    <rPh sb="107" eb="109">
      <t>チョウカ</t>
    </rPh>
    <rPh sb="174" eb="177">
      <t>タンキカン</t>
    </rPh>
    <rPh sb="178" eb="180">
      <t>シュウチュウ</t>
    </rPh>
    <rPh sb="207" eb="209">
      <t>コウシン</t>
    </rPh>
    <phoneticPr fontId="4"/>
  </si>
  <si>
    <t>　伊那市の下水道事業は短期間に集中して整備を行ったため、多額の負債を抱え、施設も過大傾向にあったことなどから、平成21年度に経営健全化計画を策定し、以降定期的に検証しながら健全経営に努めてきました。令和２年度をもって新規整備が概ね完了しましたが、今後の人口減少に伴い使用料収入は緩やかに減ることが予想されます。
　毎年多額の企業債の償還を行い、さらに今後見込まれる資産の更新にも備えていく必要があるため、引き続き純利益の確保に努めます。
　令和元年度に改定を行った経営健全化計画（経営戦略）に基づき、更なる経営改善に取り組んでいきます。</t>
    <rPh sb="108" eb="110">
      <t>シンキ</t>
    </rPh>
    <rPh sb="110" eb="112">
      <t>セイビ</t>
    </rPh>
    <rPh sb="143" eb="144">
      <t>ヘ</t>
    </rPh>
    <rPh sb="202" eb="203">
      <t>ヒ</t>
    </rPh>
    <rPh sb="204" eb="205">
      <t>ツヅ</t>
    </rPh>
    <rPh sb="210" eb="212">
      <t>カクホ</t>
    </rPh>
    <rPh sb="213" eb="214">
      <t>ツト</t>
    </rPh>
    <rPh sb="240" eb="242">
      <t>ケイエイ</t>
    </rPh>
    <rPh sb="242" eb="244">
      <t>センリャク</t>
    </rPh>
    <rPh sb="255" eb="25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</si>
</sst>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CB-43BE-9C57-AACCDDEC04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89CB-43BE-9C57-AACCDDEC04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52.83</c:v>
                </c:pt>
                <c:pt idx="1">
                  <c:v>53.92</c:v>
                </c:pt>
                <c:pt idx="2">
                  <c:v>53.38</c:v>
                </c:pt>
                <c:pt idx="3">
                  <c:v>53.68</c:v>
                </c:pt>
                <c:pt idx="4">
                  <c:v>56.08</c:v>
                </c:pt>
              </c:numCache>
            </c:numRef>
          </c:val>
          <c:extLst>
            <c:ext xmlns:c16="http://schemas.microsoft.com/office/drawing/2014/chart" uri="{C3380CC4-5D6E-409C-BE32-E72D297353CC}">
              <c16:uniqueId val="{00000000-6004-45E5-A324-DA8E6CEA49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004-45E5-A324-DA8E6CEA49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79.78</c:v>
                </c:pt>
                <c:pt idx="1">
                  <c:v>80.25</c:v>
                </c:pt>
                <c:pt idx="2">
                  <c:v>81.81</c:v>
                </c:pt>
                <c:pt idx="3">
                  <c:v>88.05</c:v>
                </c:pt>
                <c:pt idx="4">
                  <c:v>91.12</c:v>
                </c:pt>
              </c:numCache>
            </c:numRef>
          </c:val>
          <c:extLst>
            <c:ext xmlns:c16="http://schemas.microsoft.com/office/drawing/2014/chart" uri="{C3380CC4-5D6E-409C-BE32-E72D297353CC}">
              <c16:uniqueId val="{00000000-BF99-402C-BD27-69EF75CD06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F99-402C-BD27-69EF75CD06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107.64</c:v>
                </c:pt>
                <c:pt idx="1">
                  <c:v>107.16</c:v>
                </c:pt>
                <c:pt idx="2">
                  <c:v>107.94</c:v>
                </c:pt>
                <c:pt idx="3">
                  <c:v>112.19</c:v>
                </c:pt>
                <c:pt idx="4">
                  <c:v>118.39</c:v>
                </c:pt>
              </c:numCache>
            </c:numRef>
          </c:val>
          <c:extLst>
            <c:ext xmlns:c16="http://schemas.microsoft.com/office/drawing/2014/chart" uri="{C3380CC4-5D6E-409C-BE32-E72D297353CC}">
              <c16:uniqueId val="{00000000-E20F-4E36-9793-CBA6CBAF56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E20F-4E36-9793-CBA6CBAF56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22.22</c:v>
                </c:pt>
                <c:pt idx="1">
                  <c:v>23.87</c:v>
                </c:pt>
                <c:pt idx="2">
                  <c:v>25.34</c:v>
                </c:pt>
                <c:pt idx="3">
                  <c:v>27.17</c:v>
                </c:pt>
                <c:pt idx="4">
                  <c:v>28.94</c:v>
                </c:pt>
              </c:numCache>
            </c:numRef>
          </c:val>
          <c:extLst>
            <c:ext xmlns:c16="http://schemas.microsoft.com/office/drawing/2014/chart" uri="{C3380CC4-5D6E-409C-BE32-E72D297353CC}">
              <c16:uniqueId val="{00000000-FF9A-4245-960A-1050C77A0A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FF9A-4245-960A-1050C77A0A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0A-49B1-984A-5EF7340286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9F0A-49B1-984A-5EF7340286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A-4BC1-8C0B-B9BF507260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3E2A-4BC1-8C0B-B9BF507260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14.39</c:v>
                </c:pt>
                <c:pt idx="1">
                  <c:v>9.33</c:v>
                </c:pt>
                <c:pt idx="2">
                  <c:v>23.1</c:v>
                </c:pt>
                <c:pt idx="3">
                  <c:v>31.84</c:v>
                </c:pt>
                <c:pt idx="4">
                  <c:v>23.96</c:v>
                </c:pt>
              </c:numCache>
            </c:numRef>
          </c:val>
          <c:extLst>
            <c:ext xmlns:c16="http://schemas.microsoft.com/office/drawing/2014/chart" uri="{C3380CC4-5D6E-409C-BE32-E72D297353CC}">
              <c16:uniqueId val="{00000000-E078-4085-A66F-1E81701DB3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E078-4085-A66F-1E81701DB3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2796.38</c:v>
                </c:pt>
                <c:pt idx="1">
                  <c:v>2615.4499999999998</c:v>
                </c:pt>
                <c:pt idx="2">
                  <c:v>2532.77</c:v>
                </c:pt>
                <c:pt idx="3">
                  <c:v>2560.0100000000002</c:v>
                </c:pt>
                <c:pt idx="4">
                  <c:v>2347.64</c:v>
                </c:pt>
              </c:numCache>
            </c:numRef>
          </c:val>
          <c:extLst>
            <c:ext xmlns:c16="http://schemas.microsoft.com/office/drawing/2014/chart" uri="{C3380CC4-5D6E-409C-BE32-E72D297353CC}">
              <c16:uniqueId val="{00000000-E8D3-484E-95E7-0DA9BF50A7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E8D3-484E-95E7-0DA9BF50A7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96.86</c:v>
                </c:pt>
                <c:pt idx="1">
                  <c:v>100</c:v>
                </c:pt>
                <c:pt idx="2">
                  <c:v>100</c:v>
                </c:pt>
                <c:pt idx="3">
                  <c:v>102.01</c:v>
                </c:pt>
                <c:pt idx="4">
                  <c:v>100.03</c:v>
                </c:pt>
              </c:numCache>
            </c:numRef>
          </c:val>
          <c:extLst>
            <c:ext xmlns:c16="http://schemas.microsoft.com/office/drawing/2014/chart" uri="{C3380CC4-5D6E-409C-BE32-E72D297353CC}">
              <c16:uniqueId val="{00000000-7FB1-438B-8C72-3B2A78CD5F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7FB1-438B-8C72-3B2A78CD5F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228.52</c:v>
                </c:pt>
                <c:pt idx="1">
                  <c:v>224.53</c:v>
                </c:pt>
                <c:pt idx="2">
                  <c:v>224.72</c:v>
                </c:pt>
                <c:pt idx="3">
                  <c:v>217.73</c:v>
                </c:pt>
                <c:pt idx="4">
                  <c:v>222.76</c:v>
                </c:pt>
              </c:numCache>
            </c:numRef>
          </c:val>
          <c:extLst>
            <c:ext xmlns:c16="http://schemas.microsoft.com/office/drawing/2014/chart" uri="{C3380CC4-5D6E-409C-BE32-E72D297353CC}">
              <c16:uniqueId val="{00000000-FB2A-4EBD-B53F-471B4FB40C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FB2A-4EBD-B53F-471B4FB40C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9" zoomScale="85" zoomScaleNormal="85" workbookViewId="0">
      <selection activeCell="BP90" sqref="BP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伊那市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66528</v>
      </c>
      <c r="AM8" s="45"/>
      <c r="AN8" s="45"/>
      <c r="AO8" s="45"/>
      <c r="AP8" s="45"/>
      <c r="AQ8" s="45"/>
      <c r="AR8" s="45"/>
      <c r="AS8" s="45"/>
      <c r="AT8" s="46">
        <f>データ!T6</f>
        <v>667.93</v>
      </c>
      <c r="AU8" s="46"/>
      <c r="AV8" s="46"/>
      <c r="AW8" s="46"/>
      <c r="AX8" s="46"/>
      <c r="AY8" s="46"/>
      <c r="AZ8" s="46"/>
      <c r="BA8" s="46"/>
      <c r="BB8" s="46">
        <f>データ!U6</f>
        <v>99.6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35.43</v>
      </c>
      <c r="J10" s="46"/>
      <c r="K10" s="46"/>
      <c r="L10" s="46"/>
      <c r="M10" s="46"/>
      <c r="N10" s="46"/>
      <c r="O10" s="46"/>
      <c r="P10" s="46">
        <f>データ!P6</f>
        <v>29.9</v>
      </c>
      <c r="Q10" s="46"/>
      <c r="R10" s="46"/>
      <c r="S10" s="46"/>
      <c r="T10" s="46"/>
      <c r="U10" s="46"/>
      <c r="V10" s="46"/>
      <c r="W10" s="46">
        <f>データ!Q6</f>
        <v>106.2</v>
      </c>
      <c r="X10" s="46"/>
      <c r="Y10" s="46"/>
      <c r="Z10" s="46"/>
      <c r="AA10" s="46"/>
      <c r="AB10" s="46"/>
      <c r="AC10" s="46"/>
      <c r="AD10" s="45">
        <f>データ!R6</f>
        <v>4070</v>
      </c>
      <c r="AE10" s="45"/>
      <c r="AF10" s="45"/>
      <c r="AG10" s="45"/>
      <c r="AH10" s="45"/>
      <c r="AI10" s="45"/>
      <c r="AJ10" s="45"/>
      <c r="AK10" s="2"/>
      <c r="AL10" s="45">
        <f>データ!V6</f>
        <v>19814</v>
      </c>
      <c r="AM10" s="45"/>
      <c r="AN10" s="45"/>
      <c r="AO10" s="45"/>
      <c r="AP10" s="45"/>
      <c r="AQ10" s="45"/>
      <c r="AR10" s="45"/>
      <c r="AS10" s="45"/>
      <c r="AT10" s="46">
        <f>データ!W6</f>
        <v>8.23</v>
      </c>
      <c r="AU10" s="46"/>
      <c r="AV10" s="46"/>
      <c r="AW10" s="46"/>
      <c r="AX10" s="46"/>
      <c r="AY10" s="46"/>
      <c r="AZ10" s="46"/>
      <c r="BA10" s="46"/>
      <c r="BB10" s="46">
        <f>データ!X6</f>
        <v>2407.5300000000002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VDdsoPtc9MjDkuFDQjjcoanop7DT883vSXU4tqDYBeZfpP65bYXkDl1Qx4DbZOyJA7Km7h703aEoHRamH3iCg==" saltValue="cZNidoyF5fuQJk9HGNw2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202096</v>
      </c>
      <c r="D6" s="19">
        <f t="shared" si="3"/>
        <v>46</v>
      </c>
      <c r="E6" s="19">
        <f t="shared" si="3"/>
        <v>17</v>
      </c>
      <c r="F6" s="19">
        <f t="shared" si="3"/>
        <v>4</v>
      </c>
      <c r="G6" s="19">
        <f t="shared" si="3"/>
        <v>0</v>
      </c>
      <c r="H6" s="19" t="str">
        <f t="shared" si="3"/>
        <v>長野県　伊那市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35.43</v>
      </c>
      <c r="P6" s="20">
        <f t="shared" si="3"/>
        <v>29.9</v>
      </c>
      <c r="Q6" s="20">
        <f t="shared" si="3"/>
        <v>106.2</v>
      </c>
      <c r="R6" s="20">
        <f t="shared" si="3"/>
        <v>4070</v>
      </c>
      <c r="S6" s="20">
        <f t="shared" si="3"/>
        <v>66528</v>
      </c>
      <c r="T6" s="20">
        <f t="shared" si="3"/>
        <v>667.93</v>
      </c>
      <c r="U6" s="20">
        <f t="shared" si="3"/>
        <v>99.6</v>
      </c>
      <c r="V6" s="20">
        <f t="shared" si="3"/>
        <v>19814</v>
      </c>
      <c r="W6" s="20">
        <f t="shared" si="3"/>
        <v>8.23</v>
      </c>
      <c r="X6" s="20">
        <f t="shared" si="3"/>
        <v>2407.5300000000002</v>
      </c>
      <c r="Y6" s="21">
        <f>IF(Y7="",NA(),Y7)</f>
        <v>107.64</v>
      </c>
      <c r="Z6" s="21">
        <f t="shared" ref="Z6:AH6" si="4">IF(Z7="",NA(),Z7)</f>
        <v>107.16</v>
      </c>
      <c r="AA6" s="21">
        <f t="shared" si="4"/>
        <v>107.94</v>
      </c>
      <c r="AB6" s="21">
        <f t="shared" si="4"/>
        <v>112.19</v>
      </c>
      <c r="AC6" s="21">
        <f t="shared" si="4"/>
        <v>118.39</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14.39</v>
      </c>
      <c r="AV6" s="21">
        <f t="shared" ref="AV6:BD6" si="6">IF(AV7="",NA(),AV7)</f>
        <v>9.33</v>
      </c>
      <c r="AW6" s="21">
        <f t="shared" si="6"/>
        <v>23.1</v>
      </c>
      <c r="AX6" s="21">
        <f t="shared" si="6"/>
        <v>31.84</v>
      </c>
      <c r="AY6" s="21">
        <f t="shared" si="6"/>
        <v>23.96</v>
      </c>
      <c r="AZ6" s="21">
        <f t="shared" si="6"/>
        <v>47.44</v>
      </c>
      <c r="BA6" s="21">
        <f t="shared" si="6"/>
        <v>49.18</v>
      </c>
      <c r="BB6" s="21">
        <f t="shared" si="6"/>
        <v>47.72</v>
      </c>
      <c r="BC6" s="21">
        <f t="shared" si="6"/>
        <v>44.24</v>
      </c>
      <c r="BD6" s="21">
        <f t="shared" si="6"/>
        <v>43.07</v>
      </c>
      <c r="BE6" s="20" t="str">
        <f>IF(BE7="","",IF(BE7="-","【-】","【"&amp;SUBSTITUTE(TEXT(BE7,"#,##0.00"),"-","△")&amp;"】"))</f>
        <v>【44.07】</v>
      </c>
      <c r="BF6" s="21">
        <f>IF(BF7="",NA(),BF7)</f>
        <v>2796.38</v>
      </c>
      <c r="BG6" s="21">
        <f t="shared" ref="BG6:BO6" si="7">IF(BG7="",NA(),BG7)</f>
        <v>2615.4499999999998</v>
      </c>
      <c r="BH6" s="21">
        <f t="shared" si="7"/>
        <v>2532.77</v>
      </c>
      <c r="BI6" s="21">
        <f t="shared" si="7"/>
        <v>2560.0100000000002</v>
      </c>
      <c r="BJ6" s="21">
        <f t="shared" si="7"/>
        <v>2347.64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96.86</v>
      </c>
      <c r="BR6" s="21">
        <f t="shared" ref="BR6:BZ6" si="8">IF(BR7="",NA(),BR7)</f>
        <v>100</v>
      </c>
      <c r="BS6" s="21">
        <f t="shared" si="8"/>
        <v>100</v>
      </c>
      <c r="BT6" s="21">
        <f t="shared" si="8"/>
        <v>102.01</v>
      </c>
      <c r="BU6" s="21">
        <f t="shared" si="8"/>
        <v>100.03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228.52</v>
      </c>
      <c r="CC6" s="21">
        <f t="shared" ref="CC6:CK6" si="9">IF(CC7="",NA(),CC7)</f>
        <v>224.53</v>
      </c>
      <c r="CD6" s="21">
        <f t="shared" si="9"/>
        <v>224.72</v>
      </c>
      <c r="CE6" s="21">
        <f t="shared" si="9"/>
        <v>217.73</v>
      </c>
      <c r="CF6" s="21">
        <f t="shared" si="9"/>
        <v>222.76</v>
      </c>
      <c r="CG6" s="21">
        <f t="shared" si="9"/>
        <v>221.81</v>
      </c>
      <c r="CH6" s="21">
        <f t="shared" si="9"/>
        <v>230.02</v>
      </c>
      <c r="CI6" s="21">
        <f t="shared" si="9"/>
        <v>228.47</v>
      </c>
      <c r="CJ6" s="21">
        <f t="shared" si="9"/>
        <v>224.88</v>
      </c>
      <c r="CK6" s="21">
        <f t="shared" si="9"/>
        <v>228.64</v>
      </c>
      <c r="CL6" s="20" t="str">
        <f>IF(CL7="","",IF(CL7="-","【-】","【"&amp;SUBSTITUTE(TEXT(CL7,"#,##0.00"),"-","△")&amp;"】"))</f>
        <v>【216.39】</v>
      </c>
      <c r="CM6" s="21">
        <f>IF(CM7="",NA(),CM7)</f>
        <v>52.83</v>
      </c>
      <c r="CN6" s="21">
        <f t="shared" ref="CN6:CV6" si="10">IF(CN7="",NA(),CN7)</f>
        <v>53.92</v>
      </c>
      <c r="CO6" s="21">
        <f t="shared" si="10"/>
        <v>53.38</v>
      </c>
      <c r="CP6" s="21">
        <f t="shared" si="10"/>
        <v>53.68</v>
      </c>
      <c r="CQ6" s="21">
        <f t="shared" si="10"/>
        <v>56.08</v>
      </c>
      <c r="CR6" s="21">
        <f t="shared" si="10"/>
        <v>43.36</v>
      </c>
      <c r="CS6" s="21">
        <f t="shared" si="10"/>
        <v>42.56</v>
      </c>
      <c r="CT6" s="21">
        <f t="shared" si="10"/>
        <v>42.47</v>
      </c>
      <c r="CU6" s="21">
        <f t="shared" si="10"/>
        <v>42.4</v>
      </c>
      <c r="CV6" s="21">
        <f t="shared" si="10"/>
        <v>42.28</v>
      </c>
      <c r="CW6" s="20" t="str">
        <f>IF(CW7="","",IF(CW7="-","【-】","【"&amp;SUBSTITUTE(TEXT(CW7,"#,##0.00"),"-","△")&amp;"】"))</f>
        <v>【42.57】</v>
      </c>
      <c r="CX6" s="21">
        <f>IF(CX7="",NA(),CX7)</f>
        <v>79.78</v>
      </c>
      <c r="CY6" s="21">
        <f t="shared" ref="CY6:DG6" si="11">IF(CY7="",NA(),CY7)</f>
        <v>80.25</v>
      </c>
      <c r="CZ6" s="21">
        <f t="shared" si="11"/>
        <v>81.81</v>
      </c>
      <c r="DA6" s="21">
        <f t="shared" si="11"/>
        <v>88.05</v>
      </c>
      <c r="DB6" s="21">
        <f t="shared" si="11"/>
        <v>91.12</v>
      </c>
      <c r="DC6" s="21">
        <f t="shared" si="11"/>
        <v>83.06</v>
      </c>
      <c r="DD6" s="21">
        <f t="shared" si="11"/>
        <v>83.32</v>
      </c>
      <c r="DE6" s="21">
        <f t="shared" si="11"/>
        <v>83.75</v>
      </c>
      <c r="DF6" s="21">
        <f t="shared" si="11"/>
        <v>84.19</v>
      </c>
      <c r="DG6" s="21">
        <f t="shared" si="11"/>
        <v>84.34</v>
      </c>
      <c r="DH6" s="20" t="str">
        <f>IF(DH7="","",IF(DH7="-","【-】","【"&amp;SUBSTITUTE(TEXT(DH7,"#,##0.00"),"-","△")&amp;"】"))</f>
        <v>【85.24】</v>
      </c>
      <c r="DI6" s="21">
        <f>IF(DI7="",NA(),DI7)</f>
        <v>22.22</v>
      </c>
      <c r="DJ6" s="21">
        <f t="shared" ref="DJ6:DR6" si="12">IF(DJ7="",NA(),DJ7)</f>
        <v>23.87</v>
      </c>
      <c r="DK6" s="21">
        <f t="shared" si="12"/>
        <v>25.34</v>
      </c>
      <c r="DL6" s="21">
        <f t="shared" si="12"/>
        <v>27.17</v>
      </c>
      <c r="DM6" s="21">
        <f t="shared" si="12"/>
        <v>28.94</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202096</v>
      </c>
      <c r="D7" s="23">
        <v>46</v>
      </c>
      <c r="E7" s="23">
        <v>17</v>
      </c>
      <c r="F7" s="23">
        <v>4</v>
      </c>
      <c r="G7" s="23">
        <v>0</v>
      </c>
      <c r="H7" s="23" t="s">
        <v>95</v>
      </c>
      <c r="I7" s="23" t="s">
        <v>96</v>
      </c>
      <c r="J7" s="23" t="s">
        <v>97</v>
      </c>
      <c r="K7" s="23" t="s">
        <v>98</v>
      </c>
      <c r="L7" s="23" t="s">
        <v>99</v>
      </c>
      <c r="M7" s="23" t="s">
        <v>100</v>
      </c>
      <c r="N7" s="24" t="s">
        <v>101</v>
      </c>
      <c r="O7" s="24">
        <v>35.43</v>
      </c>
      <c r="P7" s="24">
        <v>29.9</v>
      </c>
      <c r="Q7" s="24">
        <v>106.2</v>
      </c>
      <c r="R7" s="24">
        <v>4070</v>
      </c>
      <c r="S7" s="24">
        <v>66528</v>
      </c>
      <c r="T7" s="24">
        <v>667.93</v>
      </c>
      <c r="U7" s="24">
        <v>99.6</v>
      </c>
      <c r="V7" s="24">
        <v>19814</v>
      </c>
      <c r="W7" s="24">
        <v>8.23</v>
      </c>
      <c r="X7" s="24">
        <v>2407.5300000000002</v>
      </c>
      <c r="Y7" s="24">
        <v>107.64</v>
      </c>
      <c r="Z7" s="24">
        <v>107.16</v>
      </c>
      <c r="AA7" s="24">
        <v>107.94</v>
      </c>
      <c r="AB7" s="24">
        <v>112.19</v>
      </c>
      <c r="AC7" s="24">
        <v>118.39</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14.39</v>
      </c>
      <c r="AV7" s="24">
        <v>9.33</v>
      </c>
      <c r="AW7" s="24">
        <v>23.1</v>
      </c>
      <c r="AX7" s="24">
        <v>31.84</v>
      </c>
      <c r="AY7" s="24">
        <v>23.96</v>
      </c>
      <c r="AZ7" s="24">
        <v>47.44</v>
      </c>
      <c r="BA7" s="24">
        <v>49.18</v>
      </c>
      <c r="BB7" s="24">
        <v>47.72</v>
      </c>
      <c r="BC7" s="24">
        <v>44.24</v>
      </c>
      <c r="BD7" s="24">
        <v>43.07</v>
      </c>
      <c r="BE7" s="24">
        <v>44.07</v>
      </c>
      <c r="BF7" s="24">
        <v>2796.38</v>
      </c>
      <c r="BG7" s="24">
        <v>2615.4499999999998</v>
      </c>
      <c r="BH7" s="24">
        <v>2532.77</v>
      </c>
      <c r="BI7" s="24">
        <v>2560.0100000000002</v>
      </c>
      <c r="BJ7" s="24">
        <v>2347.64</v>
      </c>
      <c r="BK7" s="24">
        <v>1243.71</v>
      </c>
      <c r="BL7" s="24">
        <v>1194.1500000000001</v>
      </c>
      <c r="BM7" s="24">
        <v>1206.79</v>
      </c>
      <c r="BN7" s="24">
        <v>1258.43</v>
      </c>
      <c r="BO7" s="24">
        <v>1163.75</v>
      </c>
      <c r="BP7" s="24">
        <v>1201.79</v>
      </c>
      <c r="BQ7" s="24">
        <v>96.86</v>
      </c>
      <c r="BR7" s="24">
        <v>100</v>
      </c>
      <c r="BS7" s="24">
        <v>100</v>
      </c>
      <c r="BT7" s="24">
        <v>102.01</v>
      </c>
      <c r="BU7" s="24">
        <v>100.03</v>
      </c>
      <c r="BV7" s="24">
        <v>74.3</v>
      </c>
      <c r="BW7" s="24">
        <v>72.260000000000005</v>
      </c>
      <c r="BX7" s="24">
        <v>71.84</v>
      </c>
      <c r="BY7" s="24">
        <v>73.36</v>
      </c>
      <c r="BZ7" s="24">
        <v>72.599999999999994</v>
      </c>
      <c r="CA7" s="24">
        <v>75.31</v>
      </c>
      <c r="CB7" s="24">
        <v>228.52</v>
      </c>
      <c r="CC7" s="24">
        <v>224.53</v>
      </c>
      <c r="CD7" s="24">
        <v>224.72</v>
      </c>
      <c r="CE7" s="24">
        <v>217.73</v>
      </c>
      <c r="CF7" s="24">
        <v>222.76</v>
      </c>
      <c r="CG7" s="24">
        <v>221.81</v>
      </c>
      <c r="CH7" s="24">
        <v>230.02</v>
      </c>
      <c r="CI7" s="24">
        <v>228.47</v>
      </c>
      <c r="CJ7" s="24">
        <v>224.88</v>
      </c>
      <c r="CK7" s="24">
        <v>228.64</v>
      </c>
      <c r="CL7" s="24">
        <v>216.39</v>
      </c>
      <c r="CM7" s="24">
        <v>52.83</v>
      </c>
      <c r="CN7" s="24">
        <v>53.92</v>
      </c>
      <c r="CO7" s="24">
        <v>53.38</v>
      </c>
      <c r="CP7" s="24">
        <v>53.68</v>
      </c>
      <c r="CQ7" s="24">
        <v>56.08</v>
      </c>
      <c r="CR7" s="24">
        <v>43.36</v>
      </c>
      <c r="CS7" s="24">
        <v>42.56</v>
      </c>
      <c r="CT7" s="24">
        <v>42.47</v>
      </c>
      <c r="CU7" s="24">
        <v>42.4</v>
      </c>
      <c r="CV7" s="24">
        <v>42.28</v>
      </c>
      <c r="CW7" s="24">
        <v>42.57</v>
      </c>
      <c r="CX7" s="24">
        <v>79.78</v>
      </c>
      <c r="CY7" s="24">
        <v>80.25</v>
      </c>
      <c r="CZ7" s="24">
        <v>81.81</v>
      </c>
      <c r="DA7" s="24">
        <v>88.05</v>
      </c>
      <c r="DB7" s="24">
        <v>91.12</v>
      </c>
      <c r="DC7" s="24">
        <v>83.06</v>
      </c>
      <c r="DD7" s="24">
        <v>83.32</v>
      </c>
      <c r="DE7" s="24">
        <v>83.75</v>
      </c>
      <c r="DF7" s="24">
        <v>84.19</v>
      </c>
      <c r="DG7" s="24">
        <v>84.34</v>
      </c>
      <c r="DH7" s="24">
        <v>85.24</v>
      </c>
      <c r="DI7" s="24">
        <v>22.22</v>
      </c>
      <c r="DJ7" s="24">
        <v>23.87</v>
      </c>
      <c r="DK7" s="24">
        <v>25.34</v>
      </c>
      <c r="DL7" s="24">
        <v>27.17</v>
      </c>
      <c r="DM7" s="24">
        <v>28.94</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2022-12-01T01:27:59Z</dcterms:created>
  <dcterms:modified xsi:type="dcterms:W3CDTF">2023-01-19T23:44:10Z</dcterms:modified>
  <cp:category/>
</cp:coreProperties>
</file>