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5\02 提出用\"/>
    </mc:Choice>
  </mc:AlternateContent>
  <workbookProtection workbookAlgorithmName="SHA-512" workbookHashValue="7s0kNcjQVFWhkB6nyTIekuj6wvZyG+WWqKnO0+vKBUKfLlREyrU4GtFVtXo59d6CE71YChcT4/DPFCBj0uV17g==" workbookSaltValue="scgyj/M0Fv22VjZcIyI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I10" i="4"/>
  <c r="BB8" i="4"/>
  <c r="AT8" i="4"/>
  <c r="AL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<sst xmlns="http://schemas.openxmlformats.org/spreadsheetml/2006/main" count="231" uniqueCount="116">
  <si>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</si>
  <si>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</si>
  <si>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</si>
  <si>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</si>
  <si>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</si>
  <si>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</si>
  <si>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</si>
  <si>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</si>
  <si>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</si>
  <si>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</si>
  <si>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</si>
  <si>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</si>
  <si>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</si>
  <si>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</si>
  <si>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</si>
  <si>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</si>
  <si>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</si>
  <si>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</si>
  <si>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</si>
  <si>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</si>
  <si>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</si>
  <si>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</si>
  <si>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</si>
  <si>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</si>
  <si>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</si>
  <si>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</si>
  <si>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</si>
  <si>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</si>
  <si>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</si>
  <si>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</si>
  <si>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</si>
  <si>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</si>
  <si>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</si>
  <si>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</si>
  <si>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</si>
  <si>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</si>
  <si>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</si>
  <si>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</si>
  <si>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</si>
  <si>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</si>
  <si>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</si>
  <si>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</si>
  <si>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</si>
  <si>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</si>
  <si>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</si>
  <si>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</si>
  <si>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</si>
  <si>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</si>
  <si>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</si>
  <si>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</si>
  <si>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</si>
  <si>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</si>
  <si>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</si>
  <si>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</si>
  <si>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</si>
  <si>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</si>
  <si>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</si>
  <si>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</si>
  <si>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</si>
  <si>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</si>
  <si>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</si>
  <si>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</si>
  <si>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</si>
  <si>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</si>
  <si>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</si>
  <si>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</si>
  <si>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</si>
  <si>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</si>
  <si>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</si>
  <si>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</si>
  <si>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</si>
  <si>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</si>
  <si>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</si>
  <si>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</si>
  <si>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</si>
  <si>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</si>
  <si>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</si>
  <si>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</si>
  <si>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</si>
  <si>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</si>
  <si>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</si>
  <si>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</si>
  <si>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</si>
  <si>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</si>
  <si>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</si>
  <si>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</si>
  <si>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</si>
  <si>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</si>
  <si>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</si>
  <si>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</si>
  <si>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</si>
  <si>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</si>
  <si>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</si>
  <si>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</si>
  <si>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</si>
  <si>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</si>
  <si>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</si>
  <si>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</si>
  <si>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</si>
  <si>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</si>
  <si>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</si>
  <si>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</si>
  <si>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</si>
  <si>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</si>
  <si>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</si>
  <si>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</si>
  <si>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</si>
  <si>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</si>
  <si>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</si>
  <si>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</si>
  <si>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</si>
  <si>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</si>
  <si>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</si>
  <si>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①経常収支比率は、100％以上で推移しており、単年度収支は黒字となっています。比率が下がった要因として、他会計補助金（営業外収益）の減少が挙げられます。
　②累積欠損金比率は、毎年の純利益計上により0％を保っています。
　③流動比率は、現金預金が増加したため、数値が上がっています。資金状況を注視しながら、引き続き使用料収入の確保に努めます。
　④企業債残高対事業規模比率は、企業債残高が順調に減少してきており、比率はおおむね下がり基調にあります。
　⑤経費回収率は、100％以上で推移しています。
　⑥汚水処理原価は、ほぼ横ばいの状況ですが、引き続き効率的な汚水処理に努めます。
　⑦施設利用率は、ほぼ横ばいの状況です。類似団体平均と比べて高い状況ですが、未だ50％台であるため過大な施設であるといえます。処理施設の統廃合が実施されており、今後は適正な施設規模に向けて効果を分析していきます。
　⑧水洗化率は、これまでの普及促進事業の効果により順調に上がっており、類似団体平均を上回っています。</t>
    <rPh sb="14" eb="16">
      <t>イジョウ</t>
    </rPh>
    <rPh sb="43" eb="44">
      <t>サ</t>
    </rPh>
    <rPh sb="47" eb="49">
      <t>ヨウイン</t>
    </rPh>
    <rPh sb="53" eb="54">
      <t>タ</t>
    </rPh>
    <rPh sb="54" eb="56">
      <t>カイケイ</t>
    </rPh>
    <rPh sb="56" eb="59">
      <t>ホジョキン</t>
    </rPh>
    <rPh sb="60" eb="63">
      <t>エイギョウガイ</t>
    </rPh>
    <rPh sb="63" eb="65">
      <t>シュウエキ</t>
    </rPh>
    <rPh sb="70" eb="71">
      <t>ア</t>
    </rPh>
    <rPh sb="80" eb="82">
      <t>ルイセキ</t>
    </rPh>
    <rPh sb="82" eb="84">
      <t>ケッソン</t>
    </rPh>
    <rPh sb="84" eb="85">
      <t>キン</t>
    </rPh>
    <rPh sb="85" eb="87">
      <t>ヒリツ</t>
    </rPh>
    <rPh sb="89" eb="91">
      <t>マイトシ</t>
    </rPh>
    <rPh sb="92" eb="95">
      <t>ジュンリエキ</t>
    </rPh>
    <rPh sb="95" eb="97">
      <t>ケイジョウ</t>
    </rPh>
    <rPh sb="103" eb="104">
      <t>タモ</t>
    </rPh>
    <rPh sb="113" eb="115">
      <t>リュウドウ</t>
    </rPh>
    <rPh sb="115" eb="117">
      <t>ヒリツ</t>
    </rPh>
    <rPh sb="119" eb="121">
      <t>ゲンキン</t>
    </rPh>
    <rPh sb="121" eb="123">
      <t>ヨキン</t>
    </rPh>
    <rPh sb="124" eb="126">
      <t>ゾウカ</t>
    </rPh>
    <rPh sb="131" eb="133">
      <t>スウチ</t>
    </rPh>
    <rPh sb="134" eb="135">
      <t>ウエ</t>
    </rPh>
    <rPh sb="142" eb="144">
      <t>シキン</t>
    </rPh>
    <rPh sb="144" eb="146">
      <t>ジョウキョウ</t>
    </rPh>
    <rPh sb="147" eb="149">
      <t>チュウシ</t>
    </rPh>
    <rPh sb="154" eb="155">
      <t>ヒ</t>
    </rPh>
    <rPh sb="156" eb="157">
      <t>ツヅ</t>
    </rPh>
    <rPh sb="158" eb="161">
      <t>シヨウリョウ</t>
    </rPh>
    <rPh sb="161" eb="163">
      <t>シュウニュウ</t>
    </rPh>
    <rPh sb="164" eb="166">
      <t>カクホ</t>
    </rPh>
    <rPh sb="167" eb="168">
      <t>ツト</t>
    </rPh>
    <rPh sb="195" eb="197">
      <t>ジュンチョウ</t>
    </rPh>
    <rPh sb="214" eb="215">
      <t>サ</t>
    </rPh>
    <rPh sb="239" eb="241">
      <t>イジョウ</t>
    </rPh>
    <rPh sb="242" eb="244">
      <t>スイイ</t>
    </rPh>
    <rPh sb="263" eb="264">
      <t>ヨコ</t>
    </rPh>
    <rPh sb="267" eb="269">
      <t>ジョウキョウ</t>
    </rPh>
    <rPh sb="273" eb="274">
      <t>ヒ</t>
    </rPh>
    <rPh sb="275" eb="276">
      <t>ツヅ</t>
    </rPh>
    <rPh sb="277" eb="280">
      <t>コウリツテキ</t>
    </rPh>
    <rPh sb="281" eb="283">
      <t>オスイ</t>
    </rPh>
    <rPh sb="283" eb="285">
      <t>ショリ</t>
    </rPh>
    <rPh sb="286" eb="287">
      <t>ツト</t>
    </rPh>
    <rPh sb="294" eb="296">
      <t>シセツ</t>
    </rPh>
    <rPh sb="296" eb="299">
      <t>リヨウリツ</t>
    </rPh>
    <rPh sb="303" eb="304">
      <t>ヨコ</t>
    </rPh>
    <rPh sb="307" eb="309">
      <t>ジョウキョウ</t>
    </rPh>
    <rPh sb="312" eb="314">
      <t>ルイジ</t>
    </rPh>
    <rPh sb="314" eb="315">
      <t>ダン</t>
    </rPh>
    <rPh sb="316" eb="318">
      <t>ヘイキン</t>
    </rPh>
    <rPh sb="319" eb="320">
      <t>クラ</t>
    </rPh>
    <rPh sb="322" eb="323">
      <t>タカ</t>
    </rPh>
    <rPh sb="324" eb="326">
      <t>ジョウキョウ</t>
    </rPh>
    <rPh sb="330" eb="331">
      <t>イマ</t>
    </rPh>
    <rPh sb="335" eb="336">
      <t>ダイ</t>
    </rPh>
    <rPh sb="341" eb="343">
      <t>カダイ</t>
    </rPh>
    <rPh sb="344" eb="346">
      <t>シセツ</t>
    </rPh>
    <rPh sb="355" eb="357">
      <t>ショリ</t>
    </rPh>
    <rPh sb="357" eb="359">
      <t>シセツ</t>
    </rPh>
    <rPh sb="360" eb="363">
      <t>トウハイゴウ</t>
    </rPh>
    <rPh sb="364" eb="366">
      <t>ジッシ</t>
    </rPh>
    <rPh sb="372" eb="374">
      <t>コンゴ</t>
    </rPh>
    <rPh sb="375" eb="377">
      <t>テキセイ</t>
    </rPh>
    <rPh sb="378" eb="380">
      <t>シセツ</t>
    </rPh>
    <rPh sb="380" eb="382">
      <t>キボ</t>
    </rPh>
    <rPh sb="383" eb="384">
      <t>ム</t>
    </rPh>
    <rPh sb="386" eb="388">
      <t>コウカ</t>
    </rPh>
    <rPh sb="389" eb="391">
      <t>ブンセキ</t>
    </rPh>
    <phoneticPr fontId="4"/>
  </si>
  <si>
    <t>　①有形固定資産減価償却率は、年々上昇し、類似団体平均を上回っています。②管渠老朽化率と③管渠改善率が示すとおり耐用年数が50年である管渠については、更新はまだ発生していません。しかし施設の電気・機械設備などは耐用年数を超過するものが増えてきており、更新が必要な時期が来ています。
　事業開始の初期に集中的な投資を行ったことで、これから見込まれる資産の更新も短期間に集中することから、ストックマネジメント計画に基づき効率的な更新を行っていきます。</t>
    <rPh sb="2" eb="4">
      <t>ユウケイ</t>
    </rPh>
    <rPh sb="4" eb="6">
      <t>コテイ</t>
    </rPh>
    <rPh sb="6" eb="8">
      <t>シサン</t>
    </rPh>
    <rPh sb="8" eb="10">
      <t>ゲンカ</t>
    </rPh>
    <rPh sb="10" eb="12">
      <t>ショウキャク</t>
    </rPh>
    <rPh sb="12" eb="13">
      <t>リツ</t>
    </rPh>
    <rPh sb="15" eb="17">
      <t>ネンネン</t>
    </rPh>
    <rPh sb="17" eb="19">
      <t>ジョウショウ</t>
    </rPh>
    <rPh sb="21" eb="23">
      <t>ルイジ</t>
    </rPh>
    <rPh sb="23" eb="25">
      <t>ダンタイ</t>
    </rPh>
    <rPh sb="25" eb="27">
      <t>ヘイキン</t>
    </rPh>
    <rPh sb="28" eb="30">
      <t>ウワマワ</t>
    </rPh>
    <rPh sb="92" eb="94">
      <t>シセツ</t>
    </rPh>
    <rPh sb="110" eb="112">
      <t>チョウカ</t>
    </rPh>
    <rPh sb="144" eb="146">
      <t>カイシ</t>
    </rPh>
    <rPh sb="179" eb="182">
      <t>タンキカン</t>
    </rPh>
    <rPh sb="183" eb="185">
      <t>シュウチュウ</t>
    </rPh>
    <rPh sb="212" eb="214">
      <t>コウシン</t>
    </rPh>
    <phoneticPr fontId="4"/>
  </si>
  <si>
    <t>　伊那市の下水道事業は、短期間に集中して整備を行ったため、多額の負債を抱え、施設も過大傾向にあったことなどから、平成21年度に経営健全化計画を策定し、以降定期的に検証しながら健全経営に努めてきました。新規整備は概ね完了しましたが、今後の人口減少に伴い使用料収入は緩やかに減ることが予想されます。
　毎年多額の企業債の償還を行い、さらに今後見込まれる資産の更新にも備えていく必要があるため、引き続き純利益の安定的確保に努めます。
　令和５年度末に改定予定の経営健全化計画（経営戦略）に基づき、更なる経営改善に取り組んでいきます。</t>
    <rPh sb="100" eb="102">
      <t>シンキ</t>
    </rPh>
    <rPh sb="102" eb="104">
      <t>セイビ</t>
    </rPh>
    <rPh sb="135" eb="136">
      <t>ヘ</t>
    </rPh>
    <rPh sb="194" eb="195">
      <t>ヒ</t>
    </rPh>
    <rPh sb="196" eb="197">
      <t>ツヅ</t>
    </rPh>
    <rPh sb="202" eb="205">
      <t>アンテイテキ</t>
    </rPh>
    <rPh sb="205" eb="207">
      <t>カクホ</t>
    </rPh>
    <rPh sb="208" eb="209">
      <t>ツト</t>
    </rPh>
    <rPh sb="222" eb="224">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</si>
</sst>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95-4EB6-8DF5-F00E034793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0695-4EB6-8DF5-F00E034793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53.92</c:v>
                </c:pt>
                <c:pt idx="1">
                  <c:v>53.38</c:v>
                </c:pt>
                <c:pt idx="2">
                  <c:v>53.68</c:v>
                </c:pt>
                <c:pt idx="3">
                  <c:v>56.08</c:v>
                </c:pt>
                <c:pt idx="4">
                  <c:v>55.89</c:v>
                </c:pt>
              </c:numCache>
            </c:numRef>
          </c:val>
          <c:extLst>
            <c:ext xmlns:c16="http://schemas.microsoft.com/office/drawing/2014/chart" uri="{C3380CC4-5D6E-409C-BE32-E72D297353CC}">
              <c16:uniqueId val="{00000000-FE7C-4B54-94D3-B74207B218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FE7C-4B54-94D3-B74207B218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80.25</c:v>
                </c:pt>
                <c:pt idx="1">
                  <c:v>81.81</c:v>
                </c:pt>
                <c:pt idx="2">
                  <c:v>88.05</c:v>
                </c:pt>
                <c:pt idx="3">
                  <c:v>91.12</c:v>
                </c:pt>
                <c:pt idx="4">
                  <c:v>91.79</c:v>
                </c:pt>
              </c:numCache>
            </c:numRef>
          </c:val>
          <c:extLst>
            <c:ext xmlns:c16="http://schemas.microsoft.com/office/drawing/2014/chart" uri="{C3380CC4-5D6E-409C-BE32-E72D297353CC}">
              <c16:uniqueId val="{00000000-76CB-41FD-9484-BDFA8C4B8F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6CB-41FD-9484-BDFA8C4B8F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107.16</c:v>
                </c:pt>
                <c:pt idx="1">
                  <c:v>107.94</c:v>
                </c:pt>
                <c:pt idx="2">
                  <c:v>112.19</c:v>
                </c:pt>
                <c:pt idx="3">
                  <c:v>118.39</c:v>
                </c:pt>
                <c:pt idx="4">
                  <c:v>109.74</c:v>
                </c:pt>
              </c:numCache>
            </c:numRef>
          </c:val>
          <c:extLst>
            <c:ext xmlns:c16="http://schemas.microsoft.com/office/drawing/2014/chart" uri="{C3380CC4-5D6E-409C-BE32-E72D297353CC}">
              <c16:uniqueId val="{00000000-7464-4461-8B14-85B650BC0F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7464-4461-8B14-85B650BC0F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23.87</c:v>
                </c:pt>
                <c:pt idx="1">
                  <c:v>25.34</c:v>
                </c:pt>
                <c:pt idx="2">
                  <c:v>27.17</c:v>
                </c:pt>
                <c:pt idx="3">
                  <c:v>28.94</c:v>
                </c:pt>
                <c:pt idx="4">
                  <c:v>30.7</c:v>
                </c:pt>
              </c:numCache>
            </c:numRef>
          </c:val>
          <c:extLst>
            <c:ext xmlns:c16="http://schemas.microsoft.com/office/drawing/2014/chart" uri="{C3380CC4-5D6E-409C-BE32-E72D297353CC}">
              <c16:uniqueId val="{00000000-FB6F-4361-A4CB-3C3A1D83FF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FB6F-4361-A4CB-3C3A1D83FF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FC-408A-B5E7-6C29613AA0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CAFC-408A-B5E7-6C29613AA0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27-4130-9C6F-435EBA4A91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E327-4130-9C6F-435EBA4A91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9.33</c:v>
                </c:pt>
                <c:pt idx="1">
                  <c:v>23.1</c:v>
                </c:pt>
                <c:pt idx="2">
                  <c:v>31.84</c:v>
                </c:pt>
                <c:pt idx="3">
                  <c:v>23.96</c:v>
                </c:pt>
                <c:pt idx="4">
                  <c:v>35.200000000000003</c:v>
                </c:pt>
              </c:numCache>
            </c:numRef>
          </c:val>
          <c:extLst>
            <c:ext xmlns:c16="http://schemas.microsoft.com/office/drawing/2014/chart" uri="{C3380CC4-5D6E-409C-BE32-E72D297353CC}">
              <c16:uniqueId val="{00000000-72DD-485D-A73A-681FAF58A41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72DD-485D-A73A-681FAF58A41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2615.4499999999998</c:v>
                </c:pt>
                <c:pt idx="1">
                  <c:v>2532.77</c:v>
                </c:pt>
                <c:pt idx="2">
                  <c:v>2560.0100000000002</c:v>
                </c:pt>
                <c:pt idx="3">
                  <c:v>2347.64</c:v>
                </c:pt>
                <c:pt idx="4">
                  <c:v>2111.0300000000002</c:v>
                </c:pt>
              </c:numCache>
            </c:numRef>
          </c:val>
          <c:extLst>
            <c:ext xmlns:c16="http://schemas.microsoft.com/office/drawing/2014/chart" uri="{C3380CC4-5D6E-409C-BE32-E72D297353CC}">
              <c16:uniqueId val="{00000000-9CCF-4772-A617-4638F405BE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9CCF-4772-A617-4638F405BE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102.01</c:v>
                </c:pt>
                <c:pt idx="3">
                  <c:v>100.03</c:v>
                </c:pt>
                <c:pt idx="4">
                  <c:v>100</c:v>
                </c:pt>
              </c:numCache>
            </c:numRef>
          </c:val>
          <c:extLst>
            <c:ext xmlns:c16="http://schemas.microsoft.com/office/drawing/2014/chart" uri="{C3380CC4-5D6E-409C-BE32-E72D297353CC}">
              <c16:uniqueId val="{00000000-85B5-4926-B0FA-30BC9828BB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85B5-4926-B0FA-30BC9828BB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224.53</c:v>
                </c:pt>
                <c:pt idx="1">
                  <c:v>224.72</c:v>
                </c:pt>
                <c:pt idx="2">
                  <c:v>217.73</c:v>
                </c:pt>
                <c:pt idx="3">
                  <c:v>222.76</c:v>
                </c:pt>
                <c:pt idx="4">
                  <c:v>223.56</c:v>
                </c:pt>
              </c:numCache>
            </c:numRef>
          </c:val>
          <c:extLst>
            <c:ext xmlns:c16="http://schemas.microsoft.com/office/drawing/2014/chart" uri="{C3380CC4-5D6E-409C-BE32-E72D297353CC}">
              <c16:uniqueId val="{00000000-E723-425F-B74F-7AD55C957F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E723-425F-B74F-7AD55C957F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28" zoomScale="85" zoomScaleNormal="85" workbookViewId="0">
      <selection activeCell="BH59" sqref="BH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伊那市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66016</v>
      </c>
      <c r="AM8" s="42"/>
      <c r="AN8" s="42"/>
      <c r="AO8" s="42"/>
      <c r="AP8" s="42"/>
      <c r="AQ8" s="42"/>
      <c r="AR8" s="42"/>
      <c r="AS8" s="42"/>
      <c r="AT8" s="35">
        <f>データ!T6</f>
        <v>667.93</v>
      </c>
      <c r="AU8" s="35"/>
      <c r="AV8" s="35"/>
      <c r="AW8" s="35"/>
      <c r="AX8" s="35"/>
      <c r="AY8" s="35"/>
      <c r="AZ8" s="35"/>
      <c r="BA8" s="35"/>
      <c r="BB8" s="35">
        <f>データ!U6</f>
        <v>98.84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38.020000000000003</v>
      </c>
      <c r="J10" s="35"/>
      <c r="K10" s="35"/>
      <c r="L10" s="35"/>
      <c r="M10" s="35"/>
      <c r="N10" s="35"/>
      <c r="O10" s="35"/>
      <c r="P10" s="35">
        <f>データ!P6</f>
        <v>29.9</v>
      </c>
      <c r="Q10" s="35"/>
      <c r="R10" s="35"/>
      <c r="S10" s="35"/>
      <c r="T10" s="35"/>
      <c r="U10" s="35"/>
      <c r="V10" s="35"/>
      <c r="W10" s="35">
        <f>データ!Q6</f>
        <v>105.56</v>
      </c>
      <c r="X10" s="35"/>
      <c r="Y10" s="35"/>
      <c r="Z10" s="35"/>
      <c r="AA10" s="35"/>
      <c r="AB10" s="35"/>
      <c r="AC10" s="35"/>
      <c r="AD10" s="42">
        <f>データ!R6</f>
        <v>4070</v>
      </c>
      <c r="AE10" s="42"/>
      <c r="AF10" s="42"/>
      <c r="AG10" s="42"/>
      <c r="AH10" s="42"/>
      <c r="AI10" s="42"/>
      <c r="AJ10" s="42"/>
      <c r="AK10" s="2"/>
      <c r="AL10" s="42">
        <f>データ!V6</f>
        <v>19658</v>
      </c>
      <c r="AM10" s="42"/>
      <c r="AN10" s="42"/>
      <c r="AO10" s="42"/>
      <c r="AP10" s="42"/>
      <c r="AQ10" s="42"/>
      <c r="AR10" s="42"/>
      <c r="AS10" s="42"/>
      <c r="AT10" s="35">
        <f>データ!W6</f>
        <v>8.24</v>
      </c>
      <c r="AU10" s="35"/>
      <c r="AV10" s="35"/>
      <c r="AW10" s="35"/>
      <c r="AX10" s="35"/>
      <c r="AY10" s="35"/>
      <c r="AZ10" s="35"/>
      <c r="BA10" s="35"/>
      <c r="BB10" s="35">
        <f>データ!X6</f>
        <v>2385.6799999999998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Lh93ei52GuAm1OXAfOppldg5xBha083VoqWO7ZARoELxnWjzeRi3gYLg9GBzn8zXi7HlvGUX+x5y8kRxS4dIw==" saltValue="Y2Zm9tRyNbWyHbwIUgaI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202096</v>
      </c>
      <c r="D6" s="19">
        <f t="shared" si="3"/>
        <v>46</v>
      </c>
      <c r="E6" s="19">
        <f t="shared" si="3"/>
        <v>17</v>
      </c>
      <c r="F6" s="19">
        <f t="shared" si="3"/>
        <v>4</v>
      </c>
      <c r="G6" s="19">
        <f t="shared" si="3"/>
        <v>0</v>
      </c>
      <c r="H6" s="19" t="str">
        <f t="shared" si="3"/>
        <v>長野県　伊那市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38.020000000000003</v>
      </c>
      <c r="P6" s="20">
        <f t="shared" si="3"/>
        <v>29.9</v>
      </c>
      <c r="Q6" s="20">
        <f t="shared" si="3"/>
        <v>105.56</v>
      </c>
      <c r="R6" s="20">
        <f t="shared" si="3"/>
        <v>4070</v>
      </c>
      <c r="S6" s="20">
        <f t="shared" si="3"/>
        <v>66016</v>
      </c>
      <c r="T6" s="20">
        <f t="shared" si="3"/>
        <v>667.93</v>
      </c>
      <c r="U6" s="20">
        <f t="shared" si="3"/>
        <v>98.84</v>
      </c>
      <c r="V6" s="20">
        <f t="shared" si="3"/>
        <v>19658</v>
      </c>
      <c r="W6" s="20">
        <f t="shared" si="3"/>
        <v>8.24</v>
      </c>
      <c r="X6" s="20">
        <f t="shared" si="3"/>
        <v>2385.6799999999998</v>
      </c>
      <c r="Y6" s="21">
        <f>IF(Y7="",NA(),Y7)</f>
        <v>107.16</v>
      </c>
      <c r="Z6" s="21">
        <f t="shared" ref="Z6:AH6" si="4">IF(Z7="",NA(),Z7)</f>
        <v>107.94</v>
      </c>
      <c r="AA6" s="21">
        <f t="shared" si="4"/>
        <v>112.19</v>
      </c>
      <c r="AB6" s="21">
        <f t="shared" si="4"/>
        <v>118.39</v>
      </c>
      <c r="AC6" s="21">
        <f t="shared" si="4"/>
        <v>109.74</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9.33</v>
      </c>
      <c r="AV6" s="21">
        <f t="shared" ref="AV6:BD6" si="6">IF(AV7="",NA(),AV7)</f>
        <v>23.1</v>
      </c>
      <c r="AW6" s="21">
        <f t="shared" si="6"/>
        <v>31.84</v>
      </c>
      <c r="AX6" s="21">
        <f t="shared" si="6"/>
        <v>23.96</v>
      </c>
      <c r="AY6" s="21">
        <f t="shared" si="6"/>
        <v>35.200000000000003</v>
      </c>
      <c r="AZ6" s="21">
        <f t="shared" si="6"/>
        <v>49.18</v>
      </c>
      <c r="BA6" s="21">
        <f t="shared" si="6"/>
        <v>47.72</v>
      </c>
      <c r="BB6" s="21">
        <f t="shared" si="6"/>
        <v>44.24</v>
      </c>
      <c r="BC6" s="21">
        <f t="shared" si="6"/>
        <v>43.07</v>
      </c>
      <c r="BD6" s="21">
        <f t="shared" si="6"/>
        <v>45.42</v>
      </c>
      <c r="BE6" s="20" t="str">
        <f>IF(BE7="","",IF(BE7="-","【-】","【"&amp;SUBSTITUTE(TEXT(BE7,"#,##0.00"),"-","△")&amp;"】"))</f>
        <v>【44.25】</v>
      </c>
      <c r="BF6" s="21">
        <f>IF(BF7="",NA(),BF7)</f>
        <v>2615.4499999999998</v>
      </c>
      <c r="BG6" s="21">
        <f t="shared" ref="BG6:BO6" si="7">IF(BG7="",NA(),BG7)</f>
        <v>2532.77</v>
      </c>
      <c r="BH6" s="21">
        <f t="shared" si="7"/>
        <v>2560.0100000000002</v>
      </c>
      <c r="BI6" s="21">
        <f t="shared" si="7"/>
        <v>2347.64</v>
      </c>
      <c r="BJ6" s="21">
        <f t="shared" si="7"/>
        <v>2111.0300000000002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100</v>
      </c>
      <c r="BR6" s="21">
        <f t="shared" ref="BR6:BZ6" si="8">IF(BR7="",NA(),BR7)</f>
        <v>100</v>
      </c>
      <c r="BS6" s="21">
        <f t="shared" si="8"/>
        <v>102.01</v>
      </c>
      <c r="BT6" s="21">
        <f t="shared" si="8"/>
        <v>100.03</v>
      </c>
      <c r="BU6" s="21">
        <f t="shared" si="8"/>
        <v>100</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224.53</v>
      </c>
      <c r="CC6" s="21">
        <f t="shared" ref="CC6:CK6" si="9">IF(CC7="",NA(),CC7)</f>
        <v>224.72</v>
      </c>
      <c r="CD6" s="21">
        <f t="shared" si="9"/>
        <v>217.73</v>
      </c>
      <c r="CE6" s="21">
        <f t="shared" si="9"/>
        <v>222.76</v>
      </c>
      <c r="CF6" s="21">
        <f t="shared" si="9"/>
        <v>223.56</v>
      </c>
      <c r="CG6" s="21">
        <f t="shared" si="9"/>
        <v>230.02</v>
      </c>
      <c r="CH6" s="21">
        <f t="shared" si="9"/>
        <v>228.47</v>
      </c>
      <c r="CI6" s="21">
        <f t="shared" si="9"/>
        <v>224.88</v>
      </c>
      <c r="CJ6" s="21">
        <f t="shared" si="9"/>
        <v>228.64</v>
      </c>
      <c r="CK6" s="21">
        <f t="shared" si="9"/>
        <v>239.46</v>
      </c>
      <c r="CL6" s="20" t="str">
        <f>IF(CL7="","",IF(CL7="-","【-】","【"&amp;SUBSTITUTE(TEXT(CL7,"#,##0.00"),"-","△")&amp;"】"))</f>
        <v>【220.62】</v>
      </c>
      <c r="CM6" s="21">
        <f>IF(CM7="",NA(),CM7)</f>
        <v>53.92</v>
      </c>
      <c r="CN6" s="21">
        <f t="shared" ref="CN6:CV6" si="10">IF(CN7="",NA(),CN7)</f>
        <v>53.38</v>
      </c>
      <c r="CO6" s="21">
        <f t="shared" si="10"/>
        <v>53.68</v>
      </c>
      <c r="CP6" s="21">
        <f t="shared" si="10"/>
        <v>56.08</v>
      </c>
      <c r="CQ6" s="21">
        <f t="shared" si="10"/>
        <v>55.89</v>
      </c>
      <c r="CR6" s="21">
        <f t="shared" si="10"/>
        <v>42.56</v>
      </c>
      <c r="CS6" s="21">
        <f t="shared" si="10"/>
        <v>42.47</v>
      </c>
      <c r="CT6" s="21">
        <f t="shared" si="10"/>
        <v>42.4</v>
      </c>
      <c r="CU6" s="21">
        <f t="shared" si="10"/>
        <v>42.28</v>
      </c>
      <c r="CV6" s="21">
        <f t="shared" si="10"/>
        <v>41.06</v>
      </c>
      <c r="CW6" s="20" t="str">
        <f>IF(CW7="","",IF(CW7="-","【-】","【"&amp;SUBSTITUTE(TEXT(CW7,"#,##0.00"),"-","△")&amp;"】"))</f>
        <v>【42.22】</v>
      </c>
      <c r="CX6" s="21">
        <f>IF(CX7="",NA(),CX7)</f>
        <v>80.25</v>
      </c>
      <c r="CY6" s="21">
        <f t="shared" ref="CY6:DG6" si="11">IF(CY7="",NA(),CY7)</f>
        <v>81.81</v>
      </c>
      <c r="CZ6" s="21">
        <f t="shared" si="11"/>
        <v>88.05</v>
      </c>
      <c r="DA6" s="21">
        <f t="shared" si="11"/>
        <v>91.12</v>
      </c>
      <c r="DB6" s="21">
        <f t="shared" si="11"/>
        <v>91.79</v>
      </c>
      <c r="DC6" s="21">
        <f t="shared" si="11"/>
        <v>83.32</v>
      </c>
      <c r="DD6" s="21">
        <f t="shared" si="11"/>
        <v>83.75</v>
      </c>
      <c r="DE6" s="21">
        <f t="shared" si="11"/>
        <v>84.19</v>
      </c>
      <c r="DF6" s="21">
        <f t="shared" si="11"/>
        <v>84.34</v>
      </c>
      <c r="DG6" s="21">
        <f t="shared" si="11"/>
        <v>84.34</v>
      </c>
      <c r="DH6" s="20" t="str">
        <f>IF(DH7="","",IF(DH7="-","【-】","【"&amp;SUBSTITUTE(TEXT(DH7,"#,##0.00"),"-","△")&amp;"】"))</f>
        <v>【85.67】</v>
      </c>
      <c r="DI6" s="21">
        <f>IF(DI7="",NA(),DI7)</f>
        <v>23.87</v>
      </c>
      <c r="DJ6" s="21">
        <f t="shared" ref="DJ6:DR6" si="12">IF(DJ7="",NA(),DJ7)</f>
        <v>25.34</v>
      </c>
      <c r="DK6" s="21">
        <f t="shared" si="12"/>
        <v>27.17</v>
      </c>
      <c r="DL6" s="21">
        <f t="shared" si="12"/>
        <v>28.94</v>
      </c>
      <c r="DM6" s="21">
        <f t="shared" si="12"/>
        <v>30.7</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202096</v>
      </c>
      <c r="D7" s="23">
        <v>46</v>
      </c>
      <c r="E7" s="23">
        <v>17</v>
      </c>
      <c r="F7" s="23">
        <v>4</v>
      </c>
      <c r="G7" s="23">
        <v>0</v>
      </c>
      <c r="H7" s="23" t="s">
        <v>95</v>
      </c>
      <c r="I7" s="23" t="s">
        <v>96</v>
      </c>
      <c r="J7" s="23" t="s">
        <v>97</v>
      </c>
      <c r="K7" s="23" t="s">
        <v>98</v>
      </c>
      <c r="L7" s="23" t="s">
        <v>99</v>
      </c>
      <c r="M7" s="23" t="s">
        <v>100</v>
      </c>
      <c r="N7" s="24" t="s">
        <v>101</v>
      </c>
      <c r="O7" s="24">
        <v>38.020000000000003</v>
      </c>
      <c r="P7" s="24">
        <v>29.9</v>
      </c>
      <c r="Q7" s="24">
        <v>105.56</v>
      </c>
      <c r="R7" s="24">
        <v>4070</v>
      </c>
      <c r="S7" s="24">
        <v>66016</v>
      </c>
      <c r="T7" s="24">
        <v>667.93</v>
      </c>
      <c r="U7" s="24">
        <v>98.84</v>
      </c>
      <c r="V7" s="24">
        <v>19658</v>
      </c>
      <c r="W7" s="24">
        <v>8.24</v>
      </c>
      <c r="X7" s="24">
        <v>2385.6799999999998</v>
      </c>
      <c r="Y7" s="24">
        <v>107.16</v>
      </c>
      <c r="Z7" s="24">
        <v>107.94</v>
      </c>
      <c r="AA7" s="24">
        <v>112.19</v>
      </c>
      <c r="AB7" s="24">
        <v>118.39</v>
      </c>
      <c r="AC7" s="24">
        <v>109.74</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9.33</v>
      </c>
      <c r="AV7" s="24">
        <v>23.1</v>
      </c>
      <c r="AW7" s="24">
        <v>31.84</v>
      </c>
      <c r="AX7" s="24">
        <v>23.96</v>
      </c>
      <c r="AY7" s="24">
        <v>35.200000000000003</v>
      </c>
      <c r="AZ7" s="24">
        <v>49.18</v>
      </c>
      <c r="BA7" s="24">
        <v>47.72</v>
      </c>
      <c r="BB7" s="24">
        <v>44.24</v>
      </c>
      <c r="BC7" s="24">
        <v>43.07</v>
      </c>
      <c r="BD7" s="24">
        <v>45.42</v>
      </c>
      <c r="BE7" s="24">
        <v>44.25</v>
      </c>
      <c r="BF7" s="24">
        <v>2615.4499999999998</v>
      </c>
      <c r="BG7" s="24">
        <v>2532.77</v>
      </c>
      <c r="BH7" s="24">
        <v>2560.0100000000002</v>
      </c>
      <c r="BI7" s="24">
        <v>2347.64</v>
      </c>
      <c r="BJ7" s="24">
        <v>2111.0300000000002</v>
      </c>
      <c r="BK7" s="24">
        <v>1194.1500000000001</v>
      </c>
      <c r="BL7" s="24">
        <v>1206.79</v>
      </c>
      <c r="BM7" s="24">
        <v>1258.43</v>
      </c>
      <c r="BN7" s="24">
        <v>1163.75</v>
      </c>
      <c r="BO7" s="24">
        <v>1195.47</v>
      </c>
      <c r="BP7" s="24">
        <v>1182.1099999999999</v>
      </c>
      <c r="BQ7" s="24">
        <v>100</v>
      </c>
      <c r="BR7" s="24">
        <v>100</v>
      </c>
      <c r="BS7" s="24">
        <v>102.01</v>
      </c>
      <c r="BT7" s="24">
        <v>100.03</v>
      </c>
      <c r="BU7" s="24">
        <v>100</v>
      </c>
      <c r="BV7" s="24">
        <v>72.260000000000005</v>
      </c>
      <c r="BW7" s="24">
        <v>71.84</v>
      </c>
      <c r="BX7" s="24">
        <v>73.36</v>
      </c>
      <c r="BY7" s="24">
        <v>72.599999999999994</v>
      </c>
      <c r="BZ7" s="24">
        <v>69.430000000000007</v>
      </c>
      <c r="CA7" s="24">
        <v>73.78</v>
      </c>
      <c r="CB7" s="24">
        <v>224.53</v>
      </c>
      <c r="CC7" s="24">
        <v>224.72</v>
      </c>
      <c r="CD7" s="24">
        <v>217.73</v>
      </c>
      <c r="CE7" s="24">
        <v>222.76</v>
      </c>
      <c r="CF7" s="24">
        <v>223.56</v>
      </c>
      <c r="CG7" s="24">
        <v>230.02</v>
      </c>
      <c r="CH7" s="24">
        <v>228.47</v>
      </c>
      <c r="CI7" s="24">
        <v>224.88</v>
      </c>
      <c r="CJ7" s="24">
        <v>228.64</v>
      </c>
      <c r="CK7" s="24">
        <v>239.46</v>
      </c>
      <c r="CL7" s="24">
        <v>220.62</v>
      </c>
      <c r="CM7" s="24">
        <v>53.92</v>
      </c>
      <c r="CN7" s="24">
        <v>53.38</v>
      </c>
      <c r="CO7" s="24">
        <v>53.68</v>
      </c>
      <c r="CP7" s="24">
        <v>56.08</v>
      </c>
      <c r="CQ7" s="24">
        <v>55.89</v>
      </c>
      <c r="CR7" s="24">
        <v>42.56</v>
      </c>
      <c r="CS7" s="24">
        <v>42.47</v>
      </c>
      <c r="CT7" s="24">
        <v>42.4</v>
      </c>
      <c r="CU7" s="24">
        <v>42.28</v>
      </c>
      <c r="CV7" s="24">
        <v>41.06</v>
      </c>
      <c r="CW7" s="24">
        <v>42.22</v>
      </c>
      <c r="CX7" s="24">
        <v>80.25</v>
      </c>
      <c r="CY7" s="24">
        <v>81.81</v>
      </c>
      <c r="CZ7" s="24">
        <v>88.05</v>
      </c>
      <c r="DA7" s="24">
        <v>91.12</v>
      </c>
      <c r="DB7" s="24">
        <v>91.79</v>
      </c>
      <c r="DC7" s="24">
        <v>83.32</v>
      </c>
      <c r="DD7" s="24">
        <v>83.75</v>
      </c>
      <c r="DE7" s="24">
        <v>84.19</v>
      </c>
      <c r="DF7" s="24">
        <v>84.34</v>
      </c>
      <c r="DG7" s="24">
        <v>84.34</v>
      </c>
      <c r="DH7" s="24">
        <v>85.67</v>
      </c>
      <c r="DI7" s="24">
        <v>23.87</v>
      </c>
      <c r="DJ7" s="24">
        <v>25.34</v>
      </c>
      <c r="DK7" s="24">
        <v>27.17</v>
      </c>
      <c r="DL7" s="24">
        <v>28.94</v>
      </c>
      <c r="DM7" s="24">
        <v>30.7</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dcterms:created xsi:type="dcterms:W3CDTF">2023-12-12T00:55:43Z</dcterms:created>
  <dcterms:modified xsi:type="dcterms:W3CDTF">2024-01-29T00:23:34Z</dcterms:modified>
  <cp:category/>
</cp:coreProperties>
</file>