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100_総務部\400_財政課\00共通\財政係\R６年度\地方公営企業\20250122_【依頼：2／4（火）正午〆切】公営企業に係る経営比較分析表（令和5年度決算）の分析について（長野県市町村課）\02庁内照会＆回答\【経営比較分析表】2023_202096_46_010\"/>
    </mc:Choice>
  </mc:AlternateContent>
  <workbookProtection workbookAlgorithmName="SHA-512" workbookHashValue="Z65429eu1tDvdHkWGh+fwVmRMzhH35IeKr9aSLI6pO7TjzECNL6WJIaZ7O876OOlBg31EV6SqXsCAQvhvutBHw==" workbookSaltValue="W+hym/NoArTesmkhOrdI7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<sst xmlns="http://schemas.openxmlformats.org/spreadsheetml/2006/main" count="231" uniqueCount="115">
  <si>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</si>
  <si>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</si>
  <si>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</si>
  <si>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</si>
  <si>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</si>
  <si>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</si>
  <si>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</si>
  <si>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</si>
  <si>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</si>
  <si>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</si>
  <si>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</si>
  <si>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</si>
  <si>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</si>
  <si>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</si>
  <si>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</si>
  <si>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</si>
  <si>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</si>
  <si>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</si>
  <si>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</si>
  <si>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</si>
  <si>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</si>
  <si>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</si>
  <si>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</si>
  <si>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</si>
  <si>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</si>
  <si>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</si>
  <si>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</si>
  <si>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</si>
  <si>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</si>
  <si>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</si>
  <si>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</si>
  <si>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</si>
  <si>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</si>
  <si>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</si>
  <si>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</si>
  <si>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</si>
  <si>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</si>
  <si>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</si>
  <si>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</si>
  <si>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</si>
  <si>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</si>
  <si>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</si>
  <si>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</si>
  <si>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</si>
  <si>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</si>
  <si>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</si>
  <si>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</si>
  <si>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</si>
  <si>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</si>
  <si>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</si>
  <si>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</si>
  <si>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</si>
  <si>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</si>
  <si>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</si>
  <si>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</si>
  <si>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</si>
  <si>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</si>
  <si>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</si>
  <si>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</si>
  <si>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</si>
  <si>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</si>
  <si>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</si>
  <si>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</si>
  <si>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</si>
  <si>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</si>
  <si>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</si>
  <si>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</si>
  <si>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</si>
  <si>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</si>
  <si>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</si>
  <si>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</si>
  <si>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</si>
  <si>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</si>
  <si>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</si>
  <si>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</si>
  <si>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</si>
  <si>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</si>
  <si>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</si>
  <si>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</si>
  <si>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</si>
  <si>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</si>
  <si>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</si>
  <si>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</si>
  <si>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</si>
  <si>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</si>
  <si>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</si>
  <si>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</si>
  <si>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</si>
  <si>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</si>
  <si>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</si>
  <si>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</si>
  <si>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</si>
  <si>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</si>
  <si>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</si>
  <si>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</si>
  <si>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</si>
  <si>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</si>
  <si>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</si>
  <si>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</si>
  <si>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</si>
  <si>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</si>
  <si>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</si>
  <si>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</si>
  <si>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</si>
  <si>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</si>
  <si>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</si>
  <si>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</si>
  <si>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</si>
  <si>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</si>
  <si>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</si>
  <si>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</si>
  <si>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</si>
  <si>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①経常収支比率は、100％以上で推移しており、単年度収支は黒字となっています。昨年より低下した要因として、他会計補助金（営業外収益）の減少が挙げられます。
　②累積欠損金比率は、毎年の純利益計上により0％を保っています。
　③流動比率は、現金預金が増加したため、数値が上昇しています。資金状況を注視しながら、引き続き使用料収入の確保に努めます。
　④企業債残高対事業規模比率は、企業債残高が順調に減少してきているため、低下傾向にあります。
　⑤経費回収率は、100％以上で推移しています。
　⑥汚水処理原価は、ほぼ横ばいの状況ですが、引き続き効率的な汚水処理に努めます。
　⑦施設利用率は、ほぼ横ばいの状況です。類似団体平均と比べて高い状況ですが、未だ50％台であるため過大な施設であるといえます。処理施設の統廃合が実施されており、今後は適正な施設規模に向けて効果を分析していきます。
　⑧水洗化率は、これまでの普及促進事業の効果により順調に上がっており、類似団体平均を上回っています。</t>
    <phoneticPr fontId="4"/>
  </si>
  <si>
    <t>　①有形固定資産減価償却率は、年々上昇し、類似団体平均を上回っています。
　②管渠老朽化率と③管渠改善率が示すとおり耐用年数が50年である管渠については、更新はまだ発生していません。しかし施設の電気・機械設備などは耐用年数を超過するものが増えてきており、更新が必要な時期が来ています。
　事業開始の初期に集中的な投資を行ったことで、これから見込まれる資産の更新も短期間に集中することから、ストックマネジメント計画に基づき効率的な更新を行っていきます。</t>
    <phoneticPr fontId="4"/>
  </si>
  <si>
    <t>　伊那市の下水道事業は、短期間に集中して整備を行ったため、多額の負債を抱え、施設も過大傾向にあったことなどから、平成21年度に経営健全化計画を策定し、以降定期的に検証しながら健全経営に努めてきました。新規整備は概ね完了しましたが、今後の人口減少に伴い使用料収入は緩やかに減少することが予想されます。
　そうした状況において、多額の企業債の償還と、今後見込まれる資産の更新に備えるため、令和５年度末に改定した経営戦略に基づき、更なる経営改善に取り組むことで、純利益の安定的な確保に努めます。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</si>
</sst>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C9-44FA-9CDD-0F0EE1890F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0C9-44FA-9CDD-0F0EE1890F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53.38</c:v>
                </c:pt>
                <c:pt idx="1">
                  <c:v>53.68</c:v>
                </c:pt>
                <c:pt idx="2">
                  <c:v>56.08</c:v>
                </c:pt>
                <c:pt idx="3">
                  <c:v>55.89</c:v>
                </c:pt>
                <c:pt idx="4">
                  <c:v>55.83</c:v>
                </c:pt>
              </c:numCache>
            </c:numRef>
          </c:val>
          <c:extLst>
            <c:ext xmlns:c16="http://schemas.microsoft.com/office/drawing/2014/chart" uri="{C3380CC4-5D6E-409C-BE32-E72D297353CC}">
              <c16:uniqueId val="{00000000-A3C9-4432-B399-0EF266F4E0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3C9-4432-B399-0EF266F4E0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81.81</c:v>
                </c:pt>
                <c:pt idx="1">
                  <c:v>88.05</c:v>
                </c:pt>
                <c:pt idx="2">
                  <c:v>91.12</c:v>
                </c:pt>
                <c:pt idx="3">
                  <c:v>91.79</c:v>
                </c:pt>
                <c:pt idx="4">
                  <c:v>92.06</c:v>
                </c:pt>
              </c:numCache>
            </c:numRef>
          </c:val>
          <c:extLst>
            <c:ext xmlns:c16="http://schemas.microsoft.com/office/drawing/2014/chart" uri="{C3380CC4-5D6E-409C-BE32-E72D297353CC}">
              <c16:uniqueId val="{00000000-7BD8-4ED3-997E-0B37440175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BD8-4ED3-997E-0B37440175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107.94</c:v>
                </c:pt>
                <c:pt idx="1">
                  <c:v>112.19</c:v>
                </c:pt>
                <c:pt idx="2">
                  <c:v>118.39</c:v>
                </c:pt>
                <c:pt idx="3">
                  <c:v>109.74</c:v>
                </c:pt>
                <c:pt idx="4">
                  <c:v>107.8</c:v>
                </c:pt>
              </c:numCache>
            </c:numRef>
          </c:val>
          <c:extLst>
            <c:ext xmlns:c16="http://schemas.microsoft.com/office/drawing/2014/chart" uri="{C3380CC4-5D6E-409C-BE32-E72D297353CC}">
              <c16:uniqueId val="{00000000-FAD9-4A35-9A2B-88FC780F88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FAD9-4A35-9A2B-88FC780F88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25.34</c:v>
                </c:pt>
                <c:pt idx="1">
                  <c:v>27.17</c:v>
                </c:pt>
                <c:pt idx="2">
                  <c:v>28.94</c:v>
                </c:pt>
                <c:pt idx="3">
                  <c:v>30.7</c:v>
                </c:pt>
                <c:pt idx="4">
                  <c:v>32.57</c:v>
                </c:pt>
              </c:numCache>
            </c:numRef>
          </c:val>
          <c:extLst>
            <c:ext xmlns:c16="http://schemas.microsoft.com/office/drawing/2014/chart" uri="{C3380CC4-5D6E-409C-BE32-E72D297353CC}">
              <c16:uniqueId val="{00000000-AE98-4019-88DA-62F14560D1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E98-4019-88DA-62F14560D1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99-4EA8-BBA1-FAF9D88821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0599-4EA8-BBA1-FAF9D88821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F4-4936-8608-4F03F46D4B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B4F4-4936-8608-4F03F46D4B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23.1</c:v>
                </c:pt>
                <c:pt idx="1">
                  <c:v>31.84</c:v>
                </c:pt>
                <c:pt idx="2">
                  <c:v>23.96</c:v>
                </c:pt>
                <c:pt idx="3">
                  <c:v>35.200000000000003</c:v>
                </c:pt>
                <c:pt idx="4">
                  <c:v>41.37</c:v>
                </c:pt>
              </c:numCache>
            </c:numRef>
          </c:val>
          <c:extLst>
            <c:ext xmlns:c16="http://schemas.microsoft.com/office/drawing/2014/chart" uri="{C3380CC4-5D6E-409C-BE32-E72D297353CC}">
              <c16:uniqueId val="{00000000-071C-4434-BE22-AC5D3687DB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71C-4434-BE22-AC5D3687DB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2532.77</c:v>
                </c:pt>
                <c:pt idx="1">
                  <c:v>2560.0100000000002</c:v>
                </c:pt>
                <c:pt idx="2">
                  <c:v>2347.64</c:v>
                </c:pt>
                <c:pt idx="3">
                  <c:v>2111.0300000000002</c:v>
                </c:pt>
                <c:pt idx="4">
                  <c:v>1911.78</c:v>
                </c:pt>
              </c:numCache>
            </c:numRef>
          </c:val>
          <c:extLst>
            <c:ext xmlns:c16="http://schemas.microsoft.com/office/drawing/2014/chart" uri="{C3380CC4-5D6E-409C-BE32-E72D297353CC}">
              <c16:uniqueId val="{00000000-6214-4432-850B-B1630811BA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214-4432-850B-B1630811BA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102.01</c:v>
                </c:pt>
                <c:pt idx="2">
                  <c:v>100.03</c:v>
                </c:pt>
                <c:pt idx="3">
                  <c:v>100</c:v>
                </c:pt>
                <c:pt idx="4">
                  <c:v>100.22</c:v>
                </c:pt>
              </c:numCache>
            </c:numRef>
          </c:val>
          <c:extLst>
            <c:ext xmlns:c16="http://schemas.microsoft.com/office/drawing/2014/chart" uri="{C3380CC4-5D6E-409C-BE32-E72D297353CC}">
              <c16:uniqueId val="{00000000-6F27-4B32-99B2-3D3FE8AF40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F27-4B32-99B2-3D3FE8AF40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224.72</c:v>
                </c:pt>
                <c:pt idx="1">
                  <c:v>217.73</c:v>
                </c:pt>
                <c:pt idx="2">
                  <c:v>222.76</c:v>
                </c:pt>
                <c:pt idx="3">
                  <c:v>223.56</c:v>
                </c:pt>
                <c:pt idx="4">
                  <c:v>224.42</c:v>
                </c:pt>
              </c:numCache>
            </c:numRef>
          </c:val>
          <c:extLst>
            <c:ext xmlns:c16="http://schemas.microsoft.com/office/drawing/2014/chart" uri="{C3380CC4-5D6E-409C-BE32-E72D297353CC}">
              <c16:uniqueId val="{00000000-D698-4614-97D8-325DCF80E8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698-4614-97D8-325DCF80E8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K69" sqref="BK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伊那市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65357</v>
      </c>
      <c r="AM8" s="54"/>
      <c r="AN8" s="54"/>
      <c r="AO8" s="54"/>
      <c r="AP8" s="54"/>
      <c r="AQ8" s="54"/>
      <c r="AR8" s="54"/>
      <c r="AS8" s="54"/>
      <c r="AT8" s="53">
        <f>データ!T6</f>
        <v>667.93</v>
      </c>
      <c r="AU8" s="53"/>
      <c r="AV8" s="53"/>
      <c r="AW8" s="53"/>
      <c r="AX8" s="53"/>
      <c r="AY8" s="53"/>
      <c r="AZ8" s="53"/>
      <c r="BA8" s="53"/>
      <c r="BB8" s="53">
        <f>データ!U6</f>
        <v>97.85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40.36</v>
      </c>
      <c r="J10" s="53"/>
      <c r="K10" s="53"/>
      <c r="L10" s="53"/>
      <c r="M10" s="53"/>
      <c r="N10" s="53"/>
      <c r="O10" s="53"/>
      <c r="P10" s="53">
        <f>データ!P6</f>
        <v>30.03</v>
      </c>
      <c r="Q10" s="53"/>
      <c r="R10" s="53"/>
      <c r="S10" s="53"/>
      <c r="T10" s="53"/>
      <c r="U10" s="53"/>
      <c r="V10" s="53"/>
      <c r="W10" s="53">
        <f>データ!Q6</f>
        <v>102.57</v>
      </c>
      <c r="X10" s="53"/>
      <c r="Y10" s="53"/>
      <c r="Z10" s="53"/>
      <c r="AA10" s="53"/>
      <c r="AB10" s="53"/>
      <c r="AC10" s="53"/>
      <c r="AD10" s="54">
        <f>データ!R6</f>
        <v>4070</v>
      </c>
      <c r="AE10" s="54"/>
      <c r="AF10" s="54"/>
      <c r="AG10" s="54"/>
      <c r="AH10" s="54"/>
      <c r="AI10" s="54"/>
      <c r="AJ10" s="54"/>
      <c r="AK10" s="2"/>
      <c r="AL10" s="54">
        <f>データ!V6</f>
        <v>19557</v>
      </c>
      <c r="AM10" s="54"/>
      <c r="AN10" s="54"/>
      <c r="AO10" s="54"/>
      <c r="AP10" s="54"/>
      <c r="AQ10" s="54"/>
      <c r="AR10" s="54"/>
      <c r="AS10" s="54"/>
      <c r="AT10" s="53">
        <f>データ!W6</f>
        <v>8.24</v>
      </c>
      <c r="AU10" s="53"/>
      <c r="AV10" s="53"/>
      <c r="AW10" s="53"/>
      <c r="AX10" s="53"/>
      <c r="AY10" s="53"/>
      <c r="AZ10" s="53"/>
      <c r="BA10" s="53"/>
      <c r="BB10" s="53">
        <f>データ!X6</f>
        <v>2373.42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nrZyGVaeUxOnxT3eoJVH4zjQ/IxOlP8yEw3F54aaETWr2raqJTTfvIDQtWm8Kj9D+X6hTIm8LUPoytEJP/McA==" saltValue="q9heBc/1KDMLWPQ9QPZX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202096</v>
      </c>
      <c r="D6" s="19">
        <f t="shared" si="3"/>
        <v>46</v>
      </c>
      <c r="E6" s="19">
        <f t="shared" si="3"/>
        <v>17</v>
      </c>
      <c r="F6" s="19">
        <f t="shared" si="3"/>
        <v>4</v>
      </c>
      <c r="G6" s="19">
        <f t="shared" si="3"/>
        <v>0</v>
      </c>
      <c r="H6" s="19" t="str">
        <f t="shared" si="3"/>
        <v>長野県　伊那市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40.36</v>
      </c>
      <c r="P6" s="20">
        <f t="shared" si="3"/>
        <v>30.03</v>
      </c>
      <c r="Q6" s="20">
        <f t="shared" si="3"/>
        <v>102.57</v>
      </c>
      <c r="R6" s="20">
        <f t="shared" si="3"/>
        <v>4070</v>
      </c>
      <c r="S6" s="20">
        <f t="shared" si="3"/>
        <v>65357</v>
      </c>
      <c r="T6" s="20">
        <f t="shared" si="3"/>
        <v>667.93</v>
      </c>
      <c r="U6" s="20">
        <f t="shared" si="3"/>
        <v>97.85</v>
      </c>
      <c r="V6" s="20">
        <f t="shared" si="3"/>
        <v>19557</v>
      </c>
      <c r="W6" s="20">
        <f t="shared" si="3"/>
        <v>8.24</v>
      </c>
      <c r="X6" s="20">
        <f t="shared" si="3"/>
        <v>2373.42</v>
      </c>
      <c r="Y6" s="21">
        <f>IF(Y7="",NA(),Y7)</f>
        <v>107.94</v>
      </c>
      <c r="Z6" s="21">
        <f t="shared" ref="Z6:AH6" si="4">IF(Z7="",NA(),Z7)</f>
        <v>112.19</v>
      </c>
      <c r="AA6" s="21">
        <f t="shared" si="4"/>
        <v>118.39</v>
      </c>
      <c r="AB6" s="21">
        <f t="shared" si="4"/>
        <v>109.74</v>
      </c>
      <c r="AC6" s="21">
        <f t="shared" si="4"/>
        <v>107.8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23.1</v>
      </c>
      <c r="AV6" s="21">
        <f t="shared" ref="AV6:BD6" si="6">IF(AV7="",NA(),AV7)</f>
        <v>31.84</v>
      </c>
      <c r="AW6" s="21">
        <f t="shared" si="6"/>
        <v>23.96</v>
      </c>
      <c r="AX6" s="21">
        <f t="shared" si="6"/>
        <v>35.200000000000003</v>
      </c>
      <c r="AY6" s="21">
        <f t="shared" si="6"/>
        <v>41.37</v>
      </c>
      <c r="AZ6" s="21">
        <f t="shared" si="6"/>
        <v>47.72</v>
      </c>
      <c r="BA6" s="21">
        <f t="shared" si="6"/>
        <v>44.24</v>
      </c>
      <c r="BB6" s="21">
        <f t="shared" si="6"/>
        <v>43.07</v>
      </c>
      <c r="BC6" s="21">
        <f t="shared" si="6"/>
        <v>45.42</v>
      </c>
      <c r="BD6" s="21">
        <f t="shared" si="6"/>
        <v>50.63</v>
      </c>
      <c r="BE6" s="20" t="str">
        <f>IF(BE7="","",IF(BE7="-","【-】","【"&amp;SUBSTITUTE(TEXT(BE7,"#,##0.00"),"-","△")&amp;"】"))</f>
        <v>【48.91】</v>
      </c>
      <c r="BF6" s="21">
        <f>IF(BF7="",NA(),BF7)</f>
        <v>2532.77</v>
      </c>
      <c r="BG6" s="21">
        <f t="shared" ref="BG6:BO6" si="7">IF(BG7="",NA(),BG7)</f>
        <v>2560.0100000000002</v>
      </c>
      <c r="BH6" s="21">
        <f t="shared" si="7"/>
        <v>2347.64</v>
      </c>
      <c r="BI6" s="21">
        <f t="shared" si="7"/>
        <v>2111.0300000000002</v>
      </c>
      <c r="BJ6" s="21">
        <f t="shared" si="7"/>
        <v>1911.78</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102.01</v>
      </c>
      <c r="BS6" s="21">
        <f t="shared" si="8"/>
        <v>100.03</v>
      </c>
      <c r="BT6" s="21">
        <f t="shared" si="8"/>
        <v>100</v>
      </c>
      <c r="BU6" s="21">
        <f t="shared" si="8"/>
        <v>100.22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224.72</v>
      </c>
      <c r="CC6" s="21">
        <f t="shared" ref="CC6:CK6" si="9">IF(CC7="",NA(),CC7)</f>
        <v>217.73</v>
      </c>
      <c r="CD6" s="21">
        <f t="shared" si="9"/>
        <v>222.76</v>
      </c>
      <c r="CE6" s="21">
        <f t="shared" si="9"/>
        <v>223.56</v>
      </c>
      <c r="CF6" s="21">
        <f t="shared" si="9"/>
        <v>224.42</v>
      </c>
      <c r="CG6" s="21">
        <f t="shared" si="9"/>
        <v>228.47</v>
      </c>
      <c r="CH6" s="21">
        <f t="shared" si="9"/>
        <v>224.88</v>
      </c>
      <c r="CI6" s="21">
        <f t="shared" si="9"/>
        <v>228.64</v>
      </c>
      <c r="CJ6" s="21">
        <f t="shared" si="9"/>
        <v>239.46</v>
      </c>
      <c r="CK6" s="21">
        <f t="shared" si="9"/>
        <v>233.15</v>
      </c>
      <c r="CL6" s="20" t="str">
        <f>IF(CL7="","",IF(CL7="-","【-】","【"&amp;SUBSTITUTE(TEXT(CL7,"#,##0.00"),"-","△")&amp;"】"))</f>
        <v>【215.73】</v>
      </c>
      <c r="CM6" s="21">
        <f>IF(CM7="",NA(),CM7)</f>
        <v>53.38</v>
      </c>
      <c r="CN6" s="21">
        <f t="shared" ref="CN6:CV6" si="10">IF(CN7="",NA(),CN7)</f>
        <v>53.68</v>
      </c>
      <c r="CO6" s="21">
        <f t="shared" si="10"/>
        <v>56.08</v>
      </c>
      <c r="CP6" s="21">
        <f t="shared" si="10"/>
        <v>55.89</v>
      </c>
      <c r="CQ6" s="21">
        <f t="shared" si="10"/>
        <v>55.83</v>
      </c>
      <c r="CR6" s="21">
        <f t="shared" si="10"/>
        <v>42.47</v>
      </c>
      <c r="CS6" s="21">
        <f t="shared" si="10"/>
        <v>42.4</v>
      </c>
      <c r="CT6" s="21">
        <f t="shared" si="10"/>
        <v>42.28</v>
      </c>
      <c r="CU6" s="21">
        <f t="shared" si="10"/>
        <v>41.06</v>
      </c>
      <c r="CV6" s="21">
        <f t="shared" si="10"/>
        <v>42.09</v>
      </c>
      <c r="CW6" s="20" t="str">
        <f>IF(CW7="","",IF(CW7="-","【-】","【"&amp;SUBSTITUTE(TEXT(CW7,"#,##0.00"),"-","△")&amp;"】"))</f>
        <v>【43.28】</v>
      </c>
      <c r="CX6" s="21">
        <f>IF(CX7="",NA(),CX7)</f>
        <v>81.81</v>
      </c>
      <c r="CY6" s="21">
        <f t="shared" ref="CY6:DG6" si="11">IF(CY7="",NA(),CY7)</f>
        <v>88.05</v>
      </c>
      <c r="CZ6" s="21">
        <f t="shared" si="11"/>
        <v>91.12</v>
      </c>
      <c r="DA6" s="21">
        <f t="shared" si="11"/>
        <v>91.79</v>
      </c>
      <c r="DB6" s="21">
        <f t="shared" si="11"/>
        <v>92.06</v>
      </c>
      <c r="DC6" s="21">
        <f t="shared" si="11"/>
        <v>83.75</v>
      </c>
      <c r="DD6" s="21">
        <f t="shared" si="11"/>
        <v>84.19</v>
      </c>
      <c r="DE6" s="21">
        <f t="shared" si="11"/>
        <v>84.34</v>
      </c>
      <c r="DF6" s="21">
        <f t="shared" si="11"/>
        <v>84.34</v>
      </c>
      <c r="DG6" s="21">
        <f t="shared" si="11"/>
        <v>84.73</v>
      </c>
      <c r="DH6" s="20" t="str">
        <f>IF(DH7="","",IF(DH7="-","【-】","【"&amp;SUBSTITUTE(TEXT(DH7,"#,##0.00"),"-","△")&amp;"】"))</f>
        <v>【86.21】</v>
      </c>
      <c r="DI6" s="21">
        <f>IF(DI7="",NA(),DI7)</f>
        <v>25.34</v>
      </c>
      <c r="DJ6" s="21">
        <f t="shared" ref="DJ6:DR6" si="12">IF(DJ7="",NA(),DJ7)</f>
        <v>27.17</v>
      </c>
      <c r="DK6" s="21">
        <f t="shared" si="12"/>
        <v>28.94</v>
      </c>
      <c r="DL6" s="21">
        <f t="shared" si="12"/>
        <v>30.7</v>
      </c>
      <c r="DM6" s="21">
        <f t="shared" si="12"/>
        <v>32.57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202096</v>
      </c>
      <c r="D7" s="23">
        <v>46</v>
      </c>
      <c r="E7" s="23">
        <v>17</v>
      </c>
      <c r="F7" s="23">
        <v>4</v>
      </c>
      <c r="G7" s="23">
        <v>0</v>
      </c>
      <c r="H7" s="23" t="s">
        <v>96</v>
      </c>
      <c r="I7" s="23" t="s">
        <v>97</v>
      </c>
      <c r="J7" s="23" t="s">
        <v>98</v>
      </c>
      <c r="K7" s="23" t="s">
        <v>99</v>
      </c>
      <c r="L7" s="23" t="s">
        <v>100</v>
      </c>
      <c r="M7" s="23" t="s">
        <v>101</v>
      </c>
      <c r="N7" s="24" t="s">
        <v>102</v>
      </c>
      <c r="O7" s="24">
        <v>40.36</v>
      </c>
      <c r="P7" s="24">
        <v>30.03</v>
      </c>
      <c r="Q7" s="24">
        <v>102.57</v>
      </c>
      <c r="R7" s="24">
        <v>4070</v>
      </c>
      <c r="S7" s="24">
        <v>65357</v>
      </c>
      <c r="T7" s="24">
        <v>667.93</v>
      </c>
      <c r="U7" s="24">
        <v>97.85</v>
      </c>
      <c r="V7" s="24">
        <v>19557</v>
      </c>
      <c r="W7" s="24">
        <v>8.24</v>
      </c>
      <c r="X7" s="24">
        <v>2373.42</v>
      </c>
      <c r="Y7" s="24">
        <v>107.94</v>
      </c>
      <c r="Z7" s="24">
        <v>112.19</v>
      </c>
      <c r="AA7" s="24">
        <v>118.39</v>
      </c>
      <c r="AB7" s="24">
        <v>109.74</v>
      </c>
      <c r="AC7" s="24">
        <v>107.8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23.1</v>
      </c>
      <c r="AV7" s="24">
        <v>31.84</v>
      </c>
      <c r="AW7" s="24">
        <v>23.96</v>
      </c>
      <c r="AX7" s="24">
        <v>35.200000000000003</v>
      </c>
      <c r="AY7" s="24">
        <v>41.37</v>
      </c>
      <c r="AZ7" s="24">
        <v>47.72</v>
      </c>
      <c r="BA7" s="24">
        <v>44.24</v>
      </c>
      <c r="BB7" s="24">
        <v>43.07</v>
      </c>
      <c r="BC7" s="24">
        <v>45.42</v>
      </c>
      <c r="BD7" s="24">
        <v>50.63</v>
      </c>
      <c r="BE7" s="24">
        <v>48.91</v>
      </c>
      <c r="BF7" s="24">
        <v>2532.77</v>
      </c>
      <c r="BG7" s="24">
        <v>2560.0100000000002</v>
      </c>
      <c r="BH7" s="24">
        <v>2347.64</v>
      </c>
      <c r="BI7" s="24">
        <v>2111.0300000000002</v>
      </c>
      <c r="BJ7" s="24">
        <v>1911.78</v>
      </c>
      <c r="BK7" s="24">
        <v>1206.79</v>
      </c>
      <c r="BL7" s="24">
        <v>1258.43</v>
      </c>
      <c r="BM7" s="24">
        <v>1163.75</v>
      </c>
      <c r="BN7" s="24">
        <v>1195.47</v>
      </c>
      <c r="BO7" s="24">
        <v>1168.69</v>
      </c>
      <c r="BP7" s="24">
        <v>1156.82</v>
      </c>
      <c r="BQ7" s="24">
        <v>100</v>
      </c>
      <c r="BR7" s="24">
        <v>102.01</v>
      </c>
      <c r="BS7" s="24">
        <v>100.03</v>
      </c>
      <c r="BT7" s="24">
        <v>100</v>
      </c>
      <c r="BU7" s="24">
        <v>100.22</v>
      </c>
      <c r="BV7" s="24">
        <v>71.84</v>
      </c>
      <c r="BW7" s="24">
        <v>73.36</v>
      </c>
      <c r="BX7" s="24">
        <v>72.599999999999994</v>
      </c>
      <c r="BY7" s="24">
        <v>69.430000000000007</v>
      </c>
      <c r="BZ7" s="24">
        <v>70.709999999999994</v>
      </c>
      <c r="CA7" s="24">
        <v>75.33</v>
      </c>
      <c r="CB7" s="24">
        <v>224.72</v>
      </c>
      <c r="CC7" s="24">
        <v>217.73</v>
      </c>
      <c r="CD7" s="24">
        <v>222.76</v>
      </c>
      <c r="CE7" s="24">
        <v>223.56</v>
      </c>
      <c r="CF7" s="24">
        <v>224.42</v>
      </c>
      <c r="CG7" s="24">
        <v>228.47</v>
      </c>
      <c r="CH7" s="24">
        <v>224.88</v>
      </c>
      <c r="CI7" s="24">
        <v>228.64</v>
      </c>
      <c r="CJ7" s="24">
        <v>239.46</v>
      </c>
      <c r="CK7" s="24">
        <v>233.15</v>
      </c>
      <c r="CL7" s="24">
        <v>215.73</v>
      </c>
      <c r="CM7" s="24">
        <v>53.38</v>
      </c>
      <c r="CN7" s="24">
        <v>53.68</v>
      </c>
      <c r="CO7" s="24">
        <v>56.08</v>
      </c>
      <c r="CP7" s="24">
        <v>55.89</v>
      </c>
      <c r="CQ7" s="24">
        <v>55.83</v>
      </c>
      <c r="CR7" s="24">
        <v>42.47</v>
      </c>
      <c r="CS7" s="24">
        <v>42.4</v>
      </c>
      <c r="CT7" s="24">
        <v>42.28</v>
      </c>
      <c r="CU7" s="24">
        <v>41.06</v>
      </c>
      <c r="CV7" s="24">
        <v>42.09</v>
      </c>
      <c r="CW7" s="24">
        <v>43.28</v>
      </c>
      <c r="CX7" s="24">
        <v>81.81</v>
      </c>
      <c r="CY7" s="24">
        <v>88.05</v>
      </c>
      <c r="CZ7" s="24">
        <v>91.12</v>
      </c>
      <c r="DA7" s="24">
        <v>91.79</v>
      </c>
      <c r="DB7" s="24">
        <v>92.06</v>
      </c>
      <c r="DC7" s="24">
        <v>83.75</v>
      </c>
      <c r="DD7" s="24">
        <v>84.19</v>
      </c>
      <c r="DE7" s="24">
        <v>84.34</v>
      </c>
      <c r="DF7" s="24">
        <v>84.34</v>
      </c>
      <c r="DG7" s="24">
        <v>84.73</v>
      </c>
      <c r="DH7" s="24">
        <v>86.21</v>
      </c>
      <c r="DI7" s="24">
        <v>25.34</v>
      </c>
      <c r="DJ7" s="24">
        <v>27.17</v>
      </c>
      <c r="DK7" s="24">
        <v>28.94</v>
      </c>
      <c r="DL7" s="24">
        <v>30.7</v>
      </c>
      <c r="DM7" s="24">
        <v>32.57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2025-01-24T07:11:17Z</dcterms:created>
  <dcterms:modified xsi:type="dcterms:W3CDTF">2025-01-31T03:55:09Z</dcterms:modified>
  <cp:category/>
</cp:coreProperties>
</file>