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userprofile$\23579\Desktop\R3HP\"/>
    </mc:Choice>
  </mc:AlternateContent>
  <workbookProtection workbookAlgorithmName="SHA-512" workbookHashValue="XUSwKrhw7jvFhxTe67D292MhP1a9yZ1pzjZEZjpFxKxFphYa9yxe3KpZ9xf0GerG+qiDD+k9O9Pp3u7QyZRQXg==" workbookSaltValue="KGOxlEFLykHrhklMMaae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<sst xmlns="http://schemas.openxmlformats.org/spreadsheetml/2006/main" count="231" uniqueCount="116">
  <si>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</si>
  <si>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</si>
  <si>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</si>
  <si>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</si>
  <si>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</si>
  <si>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</si>
  <si>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</si>
  <si>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</si>
  <si>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</si>
  <si>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</si>
  <si>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</si>
  <si>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</si>
  <si>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</si>
  <si>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</si>
  <si>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</si>
  <si>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</si>
  <si>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</si>
  <si>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</si>
  <si>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</si>
  <si>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</si>
  <si>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</si>
  <si>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</si>
  <si>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</si>
  <si>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</si>
  <si>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</si>
  <si>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</si>
  <si>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</si>
  <si>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</si>
  <si>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</si>
  <si>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</si>
  <si>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</si>
  <si>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</si>
  <si>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</si>
  <si>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</si>
  <si>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</si>
  <si>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</si>
  <si>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</si>
  <si>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</si>
  <si>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</si>
  <si>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</si>
  <si>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</si>
  <si>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</si>
  <si>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</si>
  <si>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</si>
  <si>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</si>
  <si>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</si>
  <si>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</si>
  <si>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</si>
  <si>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</si>
  <si>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</si>
  <si>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</si>
  <si>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</si>
  <si>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</si>
  <si>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</si>
  <si>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</si>
  <si>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</si>
  <si>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</si>
  <si>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</si>
  <si>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</si>
  <si>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</si>
  <si>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</si>
  <si>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</si>
  <si>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</si>
  <si>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</si>
  <si>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</si>
  <si>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</si>
  <si>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</si>
  <si>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</si>
  <si>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</si>
  <si>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</si>
  <si>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</si>
  <si>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</si>
  <si>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</si>
  <si>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</si>
  <si>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</si>
  <si>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</si>
  <si>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</si>
  <si>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</si>
  <si>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</si>
  <si>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</si>
  <si>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</si>
  <si>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</si>
  <si>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</si>
  <si>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</si>
  <si>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</si>
  <si>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</si>
  <si>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</si>
  <si>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</si>
  <si>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</si>
  <si>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</si>
  <si>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</si>
  <si>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</si>
  <si>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</si>
  <si>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</si>
  <si>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</si>
  <si>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</si>
  <si>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</si>
  <si>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</si>
  <si>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</si>
  <si>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</si>
  <si>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</si>
  <si>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</si>
  <si>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</si>
  <si>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</si>
  <si>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</si>
  <si>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</si>
  <si>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</si>
  <si>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</si>
  <si>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</si>
  <si>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</si>
  <si>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</si>
  <si>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</si>
  <si>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</si>
  <si>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伊那市の実施する下水道事業の中では最も古く、平成２年度から供用開始しており、①有形固定資産減価償却率は、類似団体平均を上回る状況です。耐用年数が50年である管渠については、②管渠老朽化率や③管渠改善率が示すとおり、更新はまだ発生していませんが、電気・機械・計装類は耐用年数を経過するものが増えており更新が必要な時期を迎えています。更新に当たっては、費用面での比較検討をしながら、施設の最適化を図っていきます。</t>
    <phoneticPr fontId="4"/>
  </si>
  <si>
    <t>　河岸段丘に位置する地形的要因等から13もの処理場が点在しており、効率的な経営の観点からは過大投資となっています。有収水量が減少し、新規接続による水洗化率の増加も限界に近づいているため、維持管理経費の削減が一層求められています。令和２年度からは一部施設の統廃合が計画されています。
　全ての下水道事業を一本の会計で行っているため現在影響は出ていませんが、本事業に限ると資金状況は既に厳しい状況となっています。毎年多額の企業債の償還を行い、かつ今後見込まれる資産の更新にも備えていく必要があるため、更なる純利益の計上と補てん財源の確保に努める必要があります。
　令和元年度に５回目の改定を行った経営健全化計画に基づき、経営の健全化に取り組んでいきます。</t>
    <rPh sb="1" eb="3">
      <t>カガン</t>
    </rPh>
    <rPh sb="3" eb="5">
      <t>ダンキュウ</t>
    </rPh>
    <rPh sb="6" eb="8">
      <t>イチ</t>
    </rPh>
    <rPh sb="10" eb="13">
      <t>チケイテキ</t>
    </rPh>
    <rPh sb="13" eb="15">
      <t>ヨウイン</t>
    </rPh>
    <rPh sb="15" eb="16">
      <t>トウ</t>
    </rPh>
    <rPh sb="22" eb="25">
      <t>ショリジョウ</t>
    </rPh>
    <rPh sb="26" eb="28">
      <t>テンザイ</t>
    </rPh>
    <rPh sb="33" eb="36">
      <t>コウリツテキ</t>
    </rPh>
    <rPh sb="37" eb="39">
      <t>ケイエイ</t>
    </rPh>
    <rPh sb="40" eb="42">
      <t>カンテン</t>
    </rPh>
    <rPh sb="45" eb="47">
      <t>カダイ</t>
    </rPh>
    <rPh sb="47" eb="49">
      <t>トウシ</t>
    </rPh>
    <rPh sb="57" eb="59">
      <t>ユウシュウ</t>
    </rPh>
    <rPh sb="59" eb="61">
      <t>スイリョウ</t>
    </rPh>
    <rPh sb="62" eb="64">
      <t>ゲンショウ</t>
    </rPh>
    <rPh sb="66" eb="68">
      <t>シンキ</t>
    </rPh>
    <rPh sb="68" eb="70">
      <t>セツゾク</t>
    </rPh>
    <rPh sb="73" eb="76">
      <t>スイセンカ</t>
    </rPh>
    <rPh sb="76" eb="77">
      <t>リツ</t>
    </rPh>
    <rPh sb="78" eb="80">
      <t>ゾウカ</t>
    </rPh>
    <rPh sb="81" eb="83">
      <t>ゲンカイ</t>
    </rPh>
    <rPh sb="84" eb="85">
      <t>チカ</t>
    </rPh>
    <rPh sb="93" eb="95">
      <t>イジ</t>
    </rPh>
    <rPh sb="95" eb="97">
      <t>カンリ</t>
    </rPh>
    <rPh sb="97" eb="99">
      <t>ケイヒ</t>
    </rPh>
    <rPh sb="100" eb="102">
      <t>サクゲン</t>
    </rPh>
    <rPh sb="103" eb="105">
      <t>イッソウ</t>
    </rPh>
    <rPh sb="105" eb="106">
      <t>モト</t>
    </rPh>
    <rPh sb="114" eb="116">
      <t>レイワ</t>
    </rPh>
    <rPh sb="117" eb="119">
      <t>ネンド</t>
    </rPh>
    <rPh sb="122" eb="124">
      <t>イチブ</t>
    </rPh>
    <rPh sb="124" eb="126">
      <t>シセツ</t>
    </rPh>
    <rPh sb="127" eb="130">
      <t>トウハイゴウ</t>
    </rPh>
    <rPh sb="131" eb="133">
      <t>ケイカク</t>
    </rPh>
    <rPh sb="142" eb="143">
      <t>スベ</t>
    </rPh>
    <rPh sb="145" eb="148">
      <t>ゲスイドウ</t>
    </rPh>
    <rPh sb="148" eb="150">
      <t>ジギョウ</t>
    </rPh>
    <rPh sb="151" eb="153">
      <t>イッポン</t>
    </rPh>
    <rPh sb="154" eb="156">
      <t>カイケイ</t>
    </rPh>
    <rPh sb="157" eb="158">
      <t>オコナ</t>
    </rPh>
    <rPh sb="164" eb="166">
      <t>ゲンザイ</t>
    </rPh>
    <rPh sb="166" eb="168">
      <t>エイキョウ</t>
    </rPh>
    <rPh sb="169" eb="170">
      <t>デ</t>
    </rPh>
    <rPh sb="177" eb="178">
      <t>ホン</t>
    </rPh>
    <rPh sb="178" eb="180">
      <t>ジギョウ</t>
    </rPh>
    <rPh sb="181" eb="182">
      <t>カギ</t>
    </rPh>
    <rPh sb="184" eb="186">
      <t>シキン</t>
    </rPh>
    <rPh sb="186" eb="188">
      <t>ジョウキョウ</t>
    </rPh>
    <rPh sb="189" eb="190">
      <t>スデ</t>
    </rPh>
    <rPh sb="191" eb="192">
      <t>キビ</t>
    </rPh>
    <rPh sb="194" eb="196">
      <t>ジョウキョウ</t>
    </rPh>
    <rPh sb="287" eb="289">
      <t>カイメ</t>
    </rPh>
    <rPh sb="290" eb="292">
      <t>カイテイ</t>
    </rPh>
    <rPh sb="293" eb="294">
      <t>オコナ</t>
    </rPh>
    <rPh sb="304" eb="305">
      <t>モト</t>
    </rPh>
    <phoneticPr fontId="4"/>
  </si>
  <si>
    <t xml:space="preserve">　①経常収支比率は増加しましたが、依然として100％を下回っている状況であり単年度収支で黒字を計上できていません。収支ともに減少傾向ですが、費用が抑えられたことにより数値は増加しました。
　一般会計からの出資金１億円を本事業に充当したため②累積欠損金比率、③流動比率の数値が大きく改善しましたが、資金面で厳しい状況が続いています。
　④企業債残高対事業規模比率は、企業債の償還が進み企業債残高が減少してきているため比率は減少しています。
　⑤経費回収率は100％を維持していますが、赤字基調の事業であるため更なる経費削減が求められます。
　⑥汚水処理原価はほぼ横ばいで増加しています。有収水量が減少傾向にあるため、今後も増加が懸念されます。⑦施設利用率も処理水量の減少により減少していますが、令和２年度より一部施設の統廃合が計画されているため、数値の変動が見込まれます。
　⑧水洗化率は新規接続が増えたことでわずかに増加しました。
</t>
    <rPh sb="2" eb="4">
      <t>ケイジョウ</t>
    </rPh>
    <rPh sb="4" eb="6">
      <t>シュウシ</t>
    </rPh>
    <rPh sb="6" eb="8">
      <t>ヒリツ</t>
    </rPh>
    <rPh sb="9" eb="11">
      <t>ゾウカ</t>
    </rPh>
    <rPh sb="17" eb="19">
      <t>イゼン</t>
    </rPh>
    <rPh sb="27" eb="29">
      <t>シタマワ</t>
    </rPh>
    <rPh sb="33" eb="35">
      <t>ジョウキョウ</t>
    </rPh>
    <rPh sb="38" eb="41">
      <t>タンネンド</t>
    </rPh>
    <rPh sb="41" eb="43">
      <t>シュウシ</t>
    </rPh>
    <rPh sb="44" eb="46">
      <t>クロジ</t>
    </rPh>
    <rPh sb="47" eb="49">
      <t>ケイジョウ</t>
    </rPh>
    <rPh sb="57" eb="59">
      <t>シュウシ</t>
    </rPh>
    <rPh sb="62" eb="64">
      <t>ゲンショウ</t>
    </rPh>
    <rPh sb="64" eb="66">
      <t>ケイコウ</t>
    </rPh>
    <rPh sb="70" eb="72">
      <t>ヒヨウ</t>
    </rPh>
    <rPh sb="73" eb="74">
      <t>オサ</t>
    </rPh>
    <rPh sb="83" eb="85">
      <t>スウチ</t>
    </rPh>
    <rPh sb="86" eb="88">
      <t>ゾウカ</t>
    </rPh>
    <rPh sb="95" eb="97">
      <t>イッパン</t>
    </rPh>
    <rPh sb="97" eb="99">
      <t>カイケイ</t>
    </rPh>
    <rPh sb="102" eb="105">
      <t>シュッシキン</t>
    </rPh>
    <rPh sb="106" eb="108">
      <t>オクエン</t>
    </rPh>
    <rPh sb="109" eb="110">
      <t>ホン</t>
    </rPh>
    <rPh sb="110" eb="112">
      <t>ジギョウ</t>
    </rPh>
    <rPh sb="113" eb="115">
      <t>ジュウトウ</t>
    </rPh>
    <rPh sb="120" eb="122">
      <t>ルイセキ</t>
    </rPh>
    <rPh sb="122" eb="125">
      <t>ケッソンキン</t>
    </rPh>
    <rPh sb="125" eb="127">
      <t>ヒリツ</t>
    </rPh>
    <rPh sb="129" eb="131">
      <t>リュウドウ</t>
    </rPh>
    <rPh sb="131" eb="133">
      <t>ヒリツ</t>
    </rPh>
    <rPh sb="134" eb="136">
      <t>スウチ</t>
    </rPh>
    <rPh sb="137" eb="138">
      <t>オオ</t>
    </rPh>
    <rPh sb="140" eb="142">
      <t>カイゼン</t>
    </rPh>
    <rPh sb="148" eb="150">
      <t>シキン</t>
    </rPh>
    <rPh sb="150" eb="151">
      <t>メン</t>
    </rPh>
    <rPh sb="152" eb="153">
      <t>キビ</t>
    </rPh>
    <rPh sb="155" eb="157">
      <t>ジョウキョウ</t>
    </rPh>
    <rPh sb="158" eb="159">
      <t>ツヅ</t>
    </rPh>
    <rPh sb="221" eb="223">
      <t>ケイヒ</t>
    </rPh>
    <rPh sb="223" eb="225">
      <t>カイシュウ</t>
    </rPh>
    <rPh sb="225" eb="226">
      <t>リツ</t>
    </rPh>
    <rPh sb="232" eb="234">
      <t>イジ</t>
    </rPh>
    <rPh sb="241" eb="243">
      <t>アカジ</t>
    </rPh>
    <rPh sb="243" eb="245">
      <t>キチョウ</t>
    </rPh>
    <rPh sb="246" eb="248">
      <t>ジギョウ</t>
    </rPh>
    <rPh sb="253" eb="254">
      <t>サラ</t>
    </rPh>
    <rPh sb="256" eb="258">
      <t>ケイヒ</t>
    </rPh>
    <rPh sb="258" eb="260">
      <t>サクゲン</t>
    </rPh>
    <rPh sb="261" eb="262">
      <t>モト</t>
    </rPh>
    <rPh sb="271" eb="273">
      <t>オスイ</t>
    </rPh>
    <rPh sb="273" eb="275">
      <t>ショリ</t>
    </rPh>
    <rPh sb="275" eb="277">
      <t>ゲンカ</t>
    </rPh>
    <rPh sb="280" eb="281">
      <t>ヨコ</t>
    </rPh>
    <rPh sb="284" eb="286">
      <t>ゾウカ</t>
    </rPh>
    <rPh sb="292" eb="294">
      <t>ユウシュウ</t>
    </rPh>
    <rPh sb="294" eb="296">
      <t>スイリョウ</t>
    </rPh>
    <rPh sb="297" eb="299">
      <t>ゲンショウ</t>
    </rPh>
    <rPh sb="299" eb="301">
      <t>ケイコウ</t>
    </rPh>
    <rPh sb="307" eb="309">
      <t>コンゴ</t>
    </rPh>
    <rPh sb="310" eb="312">
      <t>ゾウカ</t>
    </rPh>
    <rPh sb="313" eb="315">
      <t>ケネン</t>
    </rPh>
    <rPh sb="321" eb="323">
      <t>シセツ</t>
    </rPh>
    <rPh sb="323" eb="326">
      <t>リヨウリツ</t>
    </rPh>
    <rPh sb="327" eb="329">
      <t>ショリ</t>
    </rPh>
    <rPh sb="329" eb="331">
      <t>スイリョウ</t>
    </rPh>
    <rPh sb="332" eb="334">
      <t>ゲンショウ</t>
    </rPh>
    <rPh sb="337" eb="339">
      <t>ゲンショウ</t>
    </rPh>
    <rPh sb="346" eb="348">
      <t>レイワ</t>
    </rPh>
    <rPh sb="349" eb="351">
      <t>ネンド</t>
    </rPh>
    <rPh sb="353" eb="355">
      <t>イチブ</t>
    </rPh>
    <rPh sb="355" eb="357">
      <t>シセツ</t>
    </rPh>
    <rPh sb="358" eb="361">
      <t>トウハイゴウ</t>
    </rPh>
    <rPh sb="362" eb="364">
      <t>ケイカク</t>
    </rPh>
    <rPh sb="372" eb="374">
      <t>スウチ</t>
    </rPh>
    <rPh sb="375" eb="377">
      <t>ヘンドウ</t>
    </rPh>
    <rPh sb="378" eb="380">
      <t>ミコ</t>
    </rPh>
    <rPh sb="388" eb="391">
      <t>スイセンカ</t>
    </rPh>
    <rPh sb="391" eb="392">
      <t>リツ</t>
    </rPh>
    <rPh sb="393" eb="395">
      <t>シンキ</t>
    </rPh>
    <rPh sb="395" eb="397">
      <t>セツゾク</t>
    </rPh>
    <rPh sb="398" eb="399">
      <t>フ</t>
    </rPh>
    <rPh sb="408" eb="41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</si>
</sst>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7F-41E4-9BBB-FF454DB64D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67F-41E4-9BBB-FF454DB64D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43.96</c:v>
                </c:pt>
                <c:pt idx="1">
                  <c:v>43.82</c:v>
                </c:pt>
                <c:pt idx="2">
                  <c:v>43.94</c:v>
                </c:pt>
                <c:pt idx="3">
                  <c:v>45.23</c:v>
                </c:pt>
                <c:pt idx="4">
                  <c:v>44.6</c:v>
                </c:pt>
              </c:numCache>
            </c:numRef>
          </c:val>
          <c:extLst>
            <c:ext xmlns:c16="http://schemas.microsoft.com/office/drawing/2014/chart" uri="{C3380CC4-5D6E-409C-BE32-E72D297353CC}">
              <c16:uniqueId val="{00000000-0FE0-48EF-85D5-03B60B64E1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FE0-48EF-85D5-03B60B64E1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91.86</c:v>
                </c:pt>
                <c:pt idx="1">
                  <c:v>93.12</c:v>
                </c:pt>
                <c:pt idx="2">
                  <c:v>95.04</c:v>
                </c:pt>
                <c:pt idx="3">
                  <c:v>95.13</c:v>
                </c:pt>
                <c:pt idx="4">
                  <c:v>95.43</c:v>
                </c:pt>
              </c:numCache>
            </c:numRef>
          </c:val>
          <c:extLst>
            <c:ext xmlns:c16="http://schemas.microsoft.com/office/drawing/2014/chart" uri="{C3380CC4-5D6E-409C-BE32-E72D297353CC}">
              <c16:uniqueId val="{00000000-C188-4964-ACEA-209D7201BE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188-4964-ACEA-209D7201BE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101.1</c:v>
                </c:pt>
                <c:pt idx="1">
                  <c:v>97.77</c:v>
                </c:pt>
                <c:pt idx="2">
                  <c:v>99.07</c:v>
                </c:pt>
                <c:pt idx="3">
                  <c:v>98.19</c:v>
                </c:pt>
                <c:pt idx="4">
                  <c:v>99.14</c:v>
                </c:pt>
              </c:numCache>
            </c:numRef>
          </c:val>
          <c:extLst>
            <c:ext xmlns:c16="http://schemas.microsoft.com/office/drawing/2014/chart" uri="{C3380CC4-5D6E-409C-BE32-E72D297353CC}">
              <c16:uniqueId val="{00000000-20F2-487E-9426-2E387DE957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20F2-487E-9426-2E387DE957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25.74</c:v>
                </c:pt>
                <c:pt idx="1">
                  <c:v>27.94</c:v>
                </c:pt>
                <c:pt idx="2">
                  <c:v>30.11</c:v>
                </c:pt>
                <c:pt idx="3">
                  <c:v>32.28</c:v>
                </c:pt>
                <c:pt idx="4">
                  <c:v>34.380000000000003</c:v>
                </c:pt>
              </c:numCache>
            </c:numRef>
          </c:val>
          <c:extLst>
            <c:ext xmlns:c16="http://schemas.microsoft.com/office/drawing/2014/chart" uri="{C3380CC4-5D6E-409C-BE32-E72D297353CC}">
              <c16:uniqueId val="{00000000-A68C-471D-B8C8-15E3DC45E7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A68C-471D-B8C8-15E3DC45E7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26-4218-B69F-E746A5353F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26-4218-B69F-E746A5353F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124.12</c:v>
                </c:pt>
                <c:pt idx="1">
                  <c:v>121.45</c:v>
                </c:pt>
                <c:pt idx="2">
                  <c:v>120.42</c:v>
                </c:pt>
                <c:pt idx="3">
                  <c:v>124.78</c:v>
                </c:pt>
                <c:pt idx="4">
                  <c:v>77.239999999999995</c:v>
                </c:pt>
              </c:numCache>
            </c:numRef>
          </c:val>
          <c:extLst>
            <c:ext xmlns:c16="http://schemas.microsoft.com/office/drawing/2014/chart" uri="{C3380CC4-5D6E-409C-BE32-E72D297353CC}">
              <c16:uniqueId val="{00000000-6300-4DE1-B1A3-FF510C001A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6300-4DE1-B1A3-FF510C001A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8.64</c:v>
                </c:pt>
                <c:pt idx="1">
                  <c:v>11.23</c:v>
                </c:pt>
                <c:pt idx="2">
                  <c:v>11.7</c:v>
                </c:pt>
                <c:pt idx="3">
                  <c:v>27.29</c:v>
                </c:pt>
                <c:pt idx="4">
                  <c:v>35.200000000000003</c:v>
                </c:pt>
              </c:numCache>
            </c:numRef>
          </c:val>
          <c:extLst>
            <c:ext xmlns:c16="http://schemas.microsoft.com/office/drawing/2014/chart" uri="{C3380CC4-5D6E-409C-BE32-E72D297353CC}">
              <c16:uniqueId val="{00000000-FA8A-49C2-B8FF-7D06C74B61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FA8A-49C2-B8FF-7D06C74B61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1016.41</c:v>
                </c:pt>
                <c:pt idx="1">
                  <c:v>1232.28</c:v>
                </c:pt>
                <c:pt idx="2">
                  <c:v>1252.69</c:v>
                </c:pt>
                <c:pt idx="3">
                  <c:v>1190.07</c:v>
                </c:pt>
                <c:pt idx="4">
                  <c:v>1126.0899999999999</c:v>
                </c:pt>
              </c:numCache>
            </c:numRef>
          </c:val>
          <c:extLst>
            <c:ext xmlns:c16="http://schemas.microsoft.com/office/drawing/2014/chart" uri="{C3380CC4-5D6E-409C-BE32-E72D297353CC}">
              <c16:uniqueId val="{00000000-7B2F-4405-ADB3-8A8EDE5265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7B2F-4405-ADB3-8A8EDE5265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121.31</c:v>
                </c:pt>
                <c:pt idx="1">
                  <c:v>95.21</c:v>
                </c:pt>
                <c:pt idx="2">
                  <c:v>100</c:v>
                </c:pt>
                <c:pt idx="3">
                  <c:v>100</c:v>
                </c:pt>
                <c:pt idx="4">
                  <c:v>100</c:v>
                </c:pt>
              </c:numCache>
            </c:numRef>
          </c:val>
          <c:extLst>
            <c:ext xmlns:c16="http://schemas.microsoft.com/office/drawing/2014/chart" uri="{C3380CC4-5D6E-409C-BE32-E72D297353CC}">
              <c16:uniqueId val="{00000000-A66A-43EC-871B-0C3D24D1C7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66A-43EC-871B-0C3D24D1C7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166.4</c:v>
                </c:pt>
                <c:pt idx="1">
                  <c:v>211.97</c:v>
                </c:pt>
                <c:pt idx="2">
                  <c:v>210.84</c:v>
                </c:pt>
                <c:pt idx="3">
                  <c:v>213.57</c:v>
                </c:pt>
                <c:pt idx="4">
                  <c:v>213.82</c:v>
                </c:pt>
              </c:numCache>
            </c:numRef>
          </c:val>
          <c:extLst>
            <c:ext xmlns:c16="http://schemas.microsoft.com/office/drawing/2014/chart" uri="{C3380CC4-5D6E-409C-BE32-E72D297353CC}">
              <c16:uniqueId val="{00000000-63A9-4320-A76B-824F30D0DB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63A9-4320-A76B-824F30D0DB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伊那市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67724</v>
      </c>
      <c r="AM8" s="69"/>
      <c r="AN8" s="69"/>
      <c r="AO8" s="69"/>
      <c r="AP8" s="69"/>
      <c r="AQ8" s="69"/>
      <c r="AR8" s="69"/>
      <c r="AS8" s="69"/>
      <c r="AT8" s="68">
        <f>データ!T6</f>
        <v>667.93</v>
      </c>
      <c r="AU8" s="68"/>
      <c r="AV8" s="68"/>
      <c r="AW8" s="68"/>
      <c r="AX8" s="68"/>
      <c r="AY8" s="68"/>
      <c r="AZ8" s="68"/>
      <c r="BA8" s="68"/>
      <c r="BB8" s="68">
        <f>データ!U6</f>
        <v>101.39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61.71</v>
      </c>
      <c r="J10" s="68"/>
      <c r="K10" s="68"/>
      <c r="L10" s="68"/>
      <c r="M10" s="68"/>
      <c r="N10" s="68"/>
      <c r="O10" s="68"/>
      <c r="P10" s="68">
        <f>データ!P6</f>
        <v>17.98</v>
      </c>
      <c r="Q10" s="68"/>
      <c r="R10" s="68"/>
      <c r="S10" s="68"/>
      <c r="T10" s="68"/>
      <c r="U10" s="68"/>
      <c r="V10" s="68"/>
      <c r="W10" s="68">
        <f>データ!Q6</f>
        <v>97.25</v>
      </c>
      <c r="X10" s="68"/>
      <c r="Y10" s="68"/>
      <c r="Z10" s="68"/>
      <c r="AA10" s="68"/>
      <c r="AB10" s="68"/>
      <c r="AC10" s="68"/>
      <c r="AD10" s="69">
        <f>データ!R6</f>
        <v>4070</v>
      </c>
      <c r="AE10" s="69"/>
      <c r="AF10" s="69"/>
      <c r="AG10" s="69"/>
      <c r="AH10" s="69"/>
      <c r="AI10" s="69"/>
      <c r="AJ10" s="69"/>
      <c r="AK10" s="2"/>
      <c r="AL10" s="69">
        <f>データ!V6</f>
        <v>12124</v>
      </c>
      <c r="AM10" s="69"/>
      <c r="AN10" s="69"/>
      <c r="AO10" s="69"/>
      <c r="AP10" s="69"/>
      <c r="AQ10" s="69"/>
      <c r="AR10" s="69"/>
      <c r="AS10" s="69"/>
      <c r="AT10" s="68">
        <f>データ!W6</f>
        <v>5.29</v>
      </c>
      <c r="AU10" s="68"/>
      <c r="AV10" s="68"/>
      <c r="AW10" s="68"/>
      <c r="AX10" s="68"/>
      <c r="AY10" s="68"/>
      <c r="AZ10" s="68"/>
      <c r="BA10" s="68"/>
      <c r="BB10" s="68">
        <f>データ!X6</f>
        <v>2291.87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NPkyzHb/tXWi3VCy95wzqKKoxK9bigNHkL7KT2zSSptIkhslTn9OROpTAZ0wOcM2Tc20e5DAwLDuf6Avd0KVbg==" saltValue="qJ5GM1bZ8pGEPJ/LRJcn6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202096</v>
      </c>
      <c r="D6" s="33">
        <f t="shared" si="3"/>
        <v>46</v>
      </c>
      <c r="E6" s="33">
        <f t="shared" si="3"/>
        <v>17</v>
      </c>
      <c r="F6" s="33">
        <f t="shared" si="3"/>
        <v>5</v>
      </c>
      <c r="G6" s="33">
        <f t="shared" si="3"/>
        <v>0</v>
      </c>
      <c r="H6" s="33" t="str">
        <f t="shared" si="3"/>
        <v>長野県　伊那市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61.71</v>
      </c>
      <c r="P6" s="34">
        <f t="shared" si="3"/>
        <v>17.98</v>
      </c>
      <c r="Q6" s="34">
        <f t="shared" si="3"/>
        <v>97.25</v>
      </c>
      <c r="R6" s="34">
        <f t="shared" si="3"/>
        <v>4070</v>
      </c>
      <c r="S6" s="34">
        <f t="shared" si="3"/>
        <v>67724</v>
      </c>
      <c r="T6" s="34">
        <f t="shared" si="3"/>
        <v>667.93</v>
      </c>
      <c r="U6" s="34">
        <f t="shared" si="3"/>
        <v>101.39</v>
      </c>
      <c r="V6" s="34">
        <f t="shared" si="3"/>
        <v>12124</v>
      </c>
      <c r="W6" s="34">
        <f t="shared" si="3"/>
        <v>5.29</v>
      </c>
      <c r="X6" s="34">
        <f t="shared" si="3"/>
        <v>2291.87</v>
      </c>
      <c r="Y6" s="35">
        <f>IF(Y7="",NA(),Y7)</f>
        <v>101.1</v>
      </c>
      <c r="Z6" s="35">
        <f t="shared" ref="Z6:AH6" si="4">IF(Z7="",NA(),Z7)</f>
        <v>97.77</v>
      </c>
      <c r="AA6" s="35">
        <f t="shared" si="4"/>
        <v>99.07</v>
      </c>
      <c r="AB6" s="35">
        <f t="shared" si="4"/>
        <v>98.19</v>
      </c>
      <c r="AC6" s="35">
        <f t="shared" si="4"/>
        <v>99.14</v>
      </c>
      <c r="AD6" s="35">
        <f t="shared" si="4"/>
        <v>99.64</v>
      </c>
      <c r="AE6" s="35">
        <f t="shared" si="4"/>
        <v>99.66</v>
      </c>
      <c r="AF6" s="35">
        <f t="shared" si="4"/>
        <v>100.95</v>
      </c>
      <c r="AG6" s="35">
        <f t="shared" si="4"/>
        <v>101.77</v>
      </c>
      <c r="AH6" s="35">
        <f t="shared" si="4"/>
        <v>103.6</v>
      </c>
      <c r="AI6" s="34" t="str">
        <f>IF(AI7="","",IF(AI7="-","【-】","【"&amp;SUBSTITUTE(TEXT(AI7,"#,##0.00"),"-","△")&amp;"】"))</f>
        <v>【102.97】</v>
      </c>
      <c r="AJ6" s="35">
        <f>IF(AJ7="",NA(),AJ7)</f>
        <v>124.12</v>
      </c>
      <c r="AK6" s="35">
        <f t="shared" ref="AK6:AS6" si="5">IF(AK7="",NA(),AK7)</f>
        <v>121.45</v>
      </c>
      <c r="AL6" s="35">
        <f t="shared" si="5"/>
        <v>120.42</v>
      </c>
      <c r="AM6" s="35">
        <f t="shared" si="5"/>
        <v>124.78</v>
      </c>
      <c r="AN6" s="35">
        <f t="shared" si="5"/>
        <v>77.239999999999995</v>
      </c>
      <c r="AO6" s="35">
        <f t="shared" si="5"/>
        <v>214.61</v>
      </c>
      <c r="AP6" s="35">
        <f t="shared" si="5"/>
        <v>225.39</v>
      </c>
      <c r="AQ6" s="35">
        <f t="shared" si="5"/>
        <v>224.04</v>
      </c>
      <c r="AR6" s="35">
        <f t="shared" si="5"/>
        <v>227.4</v>
      </c>
      <c r="AS6" s="35">
        <f t="shared" si="5"/>
        <v>193.99</v>
      </c>
      <c r="AT6" s="34" t="str">
        <f>IF(AT7="","",IF(AT7="-","【-】","【"&amp;SUBSTITUTE(TEXT(AT7,"#,##0.00"),"-","△")&amp;"】"))</f>
        <v>【165.48】</v>
      </c>
      <c r="AU6" s="35">
        <f>IF(AU7="",NA(),AU7)</f>
        <v>8.64</v>
      </c>
      <c r="AV6" s="35">
        <f t="shared" ref="AV6:BD6" si="6">IF(AV7="",NA(),AV7)</f>
        <v>11.23</v>
      </c>
      <c r="AW6" s="35">
        <f t="shared" si="6"/>
        <v>11.7</v>
      </c>
      <c r="AX6" s="35">
        <f t="shared" si="6"/>
        <v>27.29</v>
      </c>
      <c r="AY6" s="35">
        <f t="shared" si="6"/>
        <v>35.200000000000003</v>
      </c>
      <c r="AZ6" s="35">
        <f t="shared" si="6"/>
        <v>29.45</v>
      </c>
      <c r="BA6" s="35">
        <f t="shared" si="6"/>
        <v>31.84</v>
      </c>
      <c r="BB6" s="35">
        <f t="shared" si="6"/>
        <v>29.91</v>
      </c>
      <c r="BC6" s="35">
        <f t="shared" si="6"/>
        <v>29.54</v>
      </c>
      <c r="BD6" s="35">
        <f t="shared" si="6"/>
        <v>26.99</v>
      </c>
      <c r="BE6" s="34" t="str">
        <f>IF(BE7="","",IF(BE7="-","【-】","【"&amp;SUBSTITUTE(TEXT(BE7,"#,##0.00"),"-","△")&amp;"】"))</f>
        <v>【33.84】</v>
      </c>
      <c r="BF6" s="35">
        <f>IF(BF7="",NA(),BF7)</f>
        <v>1016.41</v>
      </c>
      <c r="BG6" s="35">
        <f t="shared" ref="BG6:BO6" si="7">IF(BG7="",NA(),BG7)</f>
        <v>1232.28</v>
      </c>
      <c r="BH6" s="35">
        <f t="shared" si="7"/>
        <v>1252.69</v>
      </c>
      <c r="BI6" s="35">
        <f t="shared" si="7"/>
        <v>1190.07</v>
      </c>
      <c r="BJ6" s="35">
        <f t="shared" si="7"/>
        <v>1126.0899999999999</v>
      </c>
      <c r="BK6" s="35">
        <f t="shared" si="7"/>
        <v>1081.8</v>
      </c>
      <c r="BL6" s="35">
        <f t="shared" si="7"/>
        <v>974.93</v>
      </c>
      <c r="BM6" s="35">
        <f t="shared" si="7"/>
        <v>855.8</v>
      </c>
      <c r="BN6" s="35">
        <f t="shared" si="7"/>
        <v>789.46</v>
      </c>
      <c r="BO6" s="35">
        <f t="shared" si="7"/>
        <v>826.83</v>
      </c>
      <c r="BP6" s="34" t="str">
        <f>IF(BP7="","",IF(BP7="-","【-】","【"&amp;SUBSTITUTE(TEXT(BP7,"#,##0.00"),"-","△")&amp;"】"))</f>
        <v>【765.47】</v>
      </c>
      <c r="BQ6" s="35">
        <f>IF(BQ7="",NA(),BQ7)</f>
        <v>121.31</v>
      </c>
      <c r="BR6" s="35">
        <f t="shared" ref="BR6:BZ6" si="8">IF(BR7="",NA(),BR7)</f>
        <v>95.21</v>
      </c>
      <c r="BS6" s="35">
        <f t="shared" si="8"/>
        <v>100</v>
      </c>
      <c r="BT6" s="35">
        <f t="shared" si="8"/>
        <v>100</v>
      </c>
      <c r="BU6" s="35">
        <f t="shared" si="8"/>
        <v>100</v>
      </c>
      <c r="BV6" s="35">
        <f t="shared" si="8"/>
        <v>52.19</v>
      </c>
      <c r="BW6" s="35">
        <f t="shared" si="8"/>
        <v>55.32</v>
      </c>
      <c r="BX6" s="35">
        <f t="shared" si="8"/>
        <v>59.8</v>
      </c>
      <c r="BY6" s="35">
        <f t="shared" si="8"/>
        <v>57.77</v>
      </c>
      <c r="BZ6" s="35">
        <f t="shared" si="8"/>
        <v>57.31</v>
      </c>
      <c r="CA6" s="34" t="str">
        <f>IF(CA7="","",IF(CA7="-","【-】","【"&amp;SUBSTITUTE(TEXT(CA7,"#,##0.00"),"-","△")&amp;"】"))</f>
        <v>【59.59】</v>
      </c>
      <c r="CB6" s="35">
        <f>IF(CB7="",NA(),CB7)</f>
        <v>166.4</v>
      </c>
      <c r="CC6" s="35">
        <f t="shared" ref="CC6:CK6" si="9">IF(CC7="",NA(),CC7)</f>
        <v>211.97</v>
      </c>
      <c r="CD6" s="35">
        <f t="shared" si="9"/>
        <v>210.84</v>
      </c>
      <c r="CE6" s="35">
        <f t="shared" si="9"/>
        <v>213.57</v>
      </c>
      <c r="CF6" s="35">
        <f t="shared" si="9"/>
        <v>213.82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43.96</v>
      </c>
      <c r="CN6" s="35">
        <f t="shared" ref="CN6:CV6" si="10">IF(CN7="",NA(),CN7)</f>
        <v>43.82</v>
      </c>
      <c r="CO6" s="35">
        <f t="shared" si="10"/>
        <v>43.94</v>
      </c>
      <c r="CP6" s="35">
        <f t="shared" si="10"/>
        <v>45.23</v>
      </c>
      <c r="CQ6" s="35">
        <f t="shared" si="10"/>
        <v>44.6</v>
      </c>
      <c r="CR6" s="35">
        <f t="shared" si="10"/>
        <v>52.31</v>
      </c>
      <c r="CS6" s="35">
        <f t="shared" si="10"/>
        <v>60.65</v>
      </c>
      <c r="CT6" s="35">
        <f t="shared" si="10"/>
        <v>51.75</v>
      </c>
      <c r="CU6" s="35">
        <f t="shared" si="10"/>
        <v>50.68</v>
      </c>
      <c r="CV6" s="35">
        <f t="shared" si="10"/>
        <v>50.14</v>
      </c>
      <c r="CW6" s="34" t="str">
        <f>IF(CW7="","",IF(CW7="-","【-】","【"&amp;SUBSTITUTE(TEXT(CW7,"#,##0.00"),"-","△")&amp;"】"))</f>
        <v>【51.30】</v>
      </c>
      <c r="CX6" s="35">
        <f>IF(CX7="",NA(),CX7)</f>
        <v>91.86</v>
      </c>
      <c r="CY6" s="35">
        <f t="shared" ref="CY6:DG6" si="11">IF(CY7="",NA(),CY7)</f>
        <v>93.12</v>
      </c>
      <c r="CZ6" s="35">
        <f t="shared" si="11"/>
        <v>95.04</v>
      </c>
      <c r="DA6" s="35">
        <f t="shared" si="11"/>
        <v>95.13</v>
      </c>
      <c r="DB6" s="35">
        <f t="shared" si="11"/>
        <v>95.43</v>
      </c>
      <c r="DC6" s="35">
        <f t="shared" si="11"/>
        <v>84.32</v>
      </c>
      <c r="DD6" s="35">
        <f t="shared" si="11"/>
        <v>84.58</v>
      </c>
      <c r="DE6" s="35">
        <f t="shared" si="11"/>
        <v>84.84</v>
      </c>
      <c r="DF6" s="35">
        <f t="shared" si="11"/>
        <v>84.86</v>
      </c>
      <c r="DG6" s="35">
        <f t="shared" si="11"/>
        <v>84.98</v>
      </c>
      <c r="DH6" s="34" t="str">
        <f>IF(DH7="","",IF(DH7="-","【-】","【"&amp;SUBSTITUTE(TEXT(DH7,"#,##0.00"),"-","△")&amp;"】"))</f>
        <v>【86.22】</v>
      </c>
      <c r="DI6" s="35">
        <f>IF(DI7="",NA(),DI7)</f>
        <v>25.74</v>
      </c>
      <c r="DJ6" s="35">
        <f t="shared" ref="DJ6:DR6" si="12">IF(DJ7="",NA(),DJ7)</f>
        <v>27.94</v>
      </c>
      <c r="DK6" s="35">
        <f t="shared" si="12"/>
        <v>30.11</v>
      </c>
      <c r="DL6" s="35">
        <f t="shared" si="12"/>
        <v>32.28</v>
      </c>
      <c r="DM6" s="35">
        <f t="shared" si="12"/>
        <v>34.380000000000003</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202096</v>
      </c>
      <c r="D7" s="37">
        <v>46</v>
      </c>
      <c r="E7" s="37">
        <v>17</v>
      </c>
      <c r="F7" s="37">
        <v>5</v>
      </c>
      <c r="G7" s="37">
        <v>0</v>
      </c>
      <c r="H7" s="37" t="s">
        <v>96</v>
      </c>
      <c r="I7" s="37" t="s">
        <v>97</v>
      </c>
      <c r="J7" s="37" t="s">
        <v>98</v>
      </c>
      <c r="K7" s="37" t="s">
        <v>99</v>
      </c>
      <c r="L7" s="37" t="s">
        <v>100</v>
      </c>
      <c r="M7" s="37" t="s">
        <v>101</v>
      </c>
      <c r="N7" s="38" t="s">
        <v>102</v>
      </c>
      <c r="O7" s="38">
        <v>61.71</v>
      </c>
      <c r="P7" s="38">
        <v>17.98</v>
      </c>
      <c r="Q7" s="38">
        <v>97.25</v>
      </c>
      <c r="R7" s="38">
        <v>4070</v>
      </c>
      <c r="S7" s="38">
        <v>67724</v>
      </c>
      <c r="T7" s="38">
        <v>667.93</v>
      </c>
      <c r="U7" s="38">
        <v>101.39</v>
      </c>
      <c r="V7" s="38">
        <v>12124</v>
      </c>
      <c r="W7" s="38">
        <v>5.29</v>
      </c>
      <c r="X7" s="38">
        <v>2291.87</v>
      </c>
      <c r="Y7" s="38">
        <v>101.1</v>
      </c>
      <c r="Z7" s="38">
        <v>97.77</v>
      </c>
      <c r="AA7" s="38">
        <v>99.07</v>
      </c>
      <c r="AB7" s="38">
        <v>98.19</v>
      </c>
      <c r="AC7" s="38">
        <v>99.14</v>
      </c>
      <c r="AD7" s="38">
        <v>99.64</v>
      </c>
      <c r="AE7" s="38">
        <v>99.66</v>
      </c>
      <c r="AF7" s="38">
        <v>100.95</v>
      </c>
      <c r="AG7" s="38">
        <v>101.77</v>
      </c>
      <c r="AH7" s="38">
        <v>103.6</v>
      </c>
      <c r="AI7" s="38">
        <v>102.97</v>
      </c>
      <c r="AJ7" s="38">
        <v>124.12</v>
      </c>
      <c r="AK7" s="38">
        <v>121.45</v>
      </c>
      <c r="AL7" s="38">
        <v>120.42</v>
      </c>
      <c r="AM7" s="38">
        <v>124.78</v>
      </c>
      <c r="AN7" s="38">
        <v>77.239999999999995</v>
      </c>
      <c r="AO7" s="38">
        <v>214.61</v>
      </c>
      <c r="AP7" s="38">
        <v>225.39</v>
      </c>
      <c r="AQ7" s="38">
        <v>224.04</v>
      </c>
      <c r="AR7" s="38">
        <v>227.4</v>
      </c>
      <c r="AS7" s="38">
        <v>193.99</v>
      </c>
      <c r="AT7" s="38">
        <v>165.48</v>
      </c>
      <c r="AU7" s="38">
        <v>8.64</v>
      </c>
      <c r="AV7" s="38">
        <v>11.23</v>
      </c>
      <c r="AW7" s="38">
        <v>11.7</v>
      </c>
      <c r="AX7" s="38">
        <v>27.29</v>
      </c>
      <c r="AY7" s="38">
        <v>35.200000000000003</v>
      </c>
      <c r="AZ7" s="38">
        <v>29.45</v>
      </c>
      <c r="BA7" s="38">
        <v>31.84</v>
      </c>
      <c r="BB7" s="38">
        <v>29.91</v>
      </c>
      <c r="BC7" s="38">
        <v>29.54</v>
      </c>
      <c r="BD7" s="38">
        <v>26.99</v>
      </c>
      <c r="BE7" s="38">
        <v>33.840000000000003</v>
      </c>
      <c r="BF7" s="38">
        <v>1016.41</v>
      </c>
      <c r="BG7" s="38">
        <v>1232.28</v>
      </c>
      <c r="BH7" s="38">
        <v>1252.69</v>
      </c>
      <c r="BI7" s="38">
        <v>1190.07</v>
      </c>
      <c r="BJ7" s="38">
        <v>1126.0899999999999</v>
      </c>
      <c r="BK7" s="38">
        <v>1081.8</v>
      </c>
      <c r="BL7" s="38">
        <v>974.93</v>
      </c>
      <c r="BM7" s="38">
        <v>855.8</v>
      </c>
      <c r="BN7" s="38">
        <v>789.46</v>
      </c>
      <c r="BO7" s="38">
        <v>826.83</v>
      </c>
      <c r="BP7" s="38">
        <v>765.47</v>
      </c>
      <c r="BQ7" s="38">
        <v>121.31</v>
      </c>
      <c r="BR7" s="38">
        <v>95.21</v>
      </c>
      <c r="BS7" s="38">
        <v>100</v>
      </c>
      <c r="BT7" s="38">
        <v>100</v>
      </c>
      <c r="BU7" s="38">
        <v>100</v>
      </c>
      <c r="BV7" s="38">
        <v>52.19</v>
      </c>
      <c r="BW7" s="38">
        <v>55.32</v>
      </c>
      <c r="BX7" s="38">
        <v>59.8</v>
      </c>
      <c r="BY7" s="38">
        <v>57.77</v>
      </c>
      <c r="BZ7" s="38">
        <v>57.31</v>
      </c>
      <c r="CA7" s="38">
        <v>59.59</v>
      </c>
      <c r="CB7" s="38">
        <v>166.4</v>
      </c>
      <c r="CC7" s="38">
        <v>211.97</v>
      </c>
      <c r="CD7" s="38">
        <v>210.84</v>
      </c>
      <c r="CE7" s="38">
        <v>213.57</v>
      </c>
      <c r="CF7" s="38">
        <v>213.82</v>
      </c>
      <c r="CG7" s="38">
        <v>296.14</v>
      </c>
      <c r="CH7" s="38">
        <v>283.17</v>
      </c>
      <c r="CI7" s="38">
        <v>263.76</v>
      </c>
      <c r="CJ7" s="38">
        <v>274.35000000000002</v>
      </c>
      <c r="CK7" s="38">
        <v>273.52</v>
      </c>
      <c r="CL7" s="38">
        <v>257.86</v>
      </c>
      <c r="CM7" s="38">
        <v>43.96</v>
      </c>
      <c r="CN7" s="38">
        <v>43.82</v>
      </c>
      <c r="CO7" s="38">
        <v>43.94</v>
      </c>
      <c r="CP7" s="38">
        <v>45.23</v>
      </c>
      <c r="CQ7" s="38">
        <v>44.6</v>
      </c>
      <c r="CR7" s="38">
        <v>52.31</v>
      </c>
      <c r="CS7" s="38">
        <v>60.65</v>
      </c>
      <c r="CT7" s="38">
        <v>51.75</v>
      </c>
      <c r="CU7" s="38">
        <v>50.68</v>
      </c>
      <c r="CV7" s="38">
        <v>50.14</v>
      </c>
      <c r="CW7" s="38">
        <v>51.3</v>
      </c>
      <c r="CX7" s="38">
        <v>91.86</v>
      </c>
      <c r="CY7" s="38">
        <v>93.12</v>
      </c>
      <c r="CZ7" s="38">
        <v>95.04</v>
      </c>
      <c r="DA7" s="38">
        <v>95.13</v>
      </c>
      <c r="DB7" s="38">
        <v>95.43</v>
      </c>
      <c r="DC7" s="38">
        <v>84.32</v>
      </c>
      <c r="DD7" s="38">
        <v>84.58</v>
      </c>
      <c r="DE7" s="38">
        <v>84.84</v>
      </c>
      <c r="DF7" s="38">
        <v>84.86</v>
      </c>
      <c r="DG7" s="38">
        <v>84.98</v>
      </c>
      <c r="DH7" s="38">
        <v>86.22</v>
      </c>
      <c r="DI7" s="38">
        <v>25.74</v>
      </c>
      <c r="DJ7" s="38">
        <v>27.94</v>
      </c>
      <c r="DK7" s="38">
        <v>30.11</v>
      </c>
      <c r="DL7" s="38">
        <v>32.28</v>
      </c>
      <c r="DM7" s="38">
        <v>34.380000000000003</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2021-01-25T04:03:20Z</cp:lastPrinted>
  <dcterms:created xsi:type="dcterms:W3CDTF">2020-12-04T02:36:34Z</dcterms:created>
  <dcterms:modified xsi:type="dcterms:W3CDTF">2021-03-01T08:06:48Z</dcterms:modified>
  <cp:category/>
</cp:coreProperties>
</file>