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450_水道部\100_水道業務課\01 経営係\09_各種調査回答（国・県・市）\経営比較分析表\R04\02提出用\"/>
    </mc:Choice>
  </mc:AlternateContent>
  <workbookProtection workbookAlgorithmName="SHA-512" workbookHashValue="guUpEnWYkmbjPFOyOkY2MhcSN2F7kCLqRskmnWHIrdkJWLpgKVAfIxg6dUjE7LwoYnE5+3DO6yJ6hw/yBR1sAQ==" workbookSaltValue="IPmow37BLS487qITEpMWh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<sst xmlns="http://schemas.openxmlformats.org/spreadsheetml/2006/main" count="231" uniqueCount="117">
  <si>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</si>
  <si>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</si>
  <si>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</si>
  <si>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</si>
  <si>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</si>
  <si>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</si>
  <si>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</si>
  <si>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</si>
  <si>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</si>
  <si>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</si>
  <si>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</si>
  <si>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</si>
  <si>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</si>
  <si>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</si>
  <si>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</si>
  <si>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</si>
  <si>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</si>
  <si>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</si>
  <si>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</si>
  <si>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</si>
  <si>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</si>
  <si>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</si>
  <si>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</si>
  <si>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</si>
  <si>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</si>
  <si>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</si>
  <si>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</si>
  <si>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</si>
  <si>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</si>
  <si>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</si>
  <si>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</si>
  <si>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</si>
  <si>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</si>
  <si>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</si>
  <si>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</si>
  <si>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</si>
  <si>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</si>
  <si>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</si>
  <si>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</si>
  <si>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</si>
  <si>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</si>
  <si>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</si>
  <si>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</si>
  <si>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</si>
  <si>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</si>
  <si>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</si>
  <si>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</si>
  <si>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</si>
  <si>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</si>
  <si>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</si>
  <si>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</si>
  <si>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</si>
  <si>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</si>
  <si>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</si>
  <si>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</si>
  <si>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</si>
  <si>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</si>
  <si>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</si>
  <si>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</si>
  <si>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</si>
  <si>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</si>
  <si>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</si>
  <si>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</si>
  <si>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</si>
  <si>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</si>
  <si>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</si>
  <si>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</si>
  <si>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</si>
  <si>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</si>
  <si>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</si>
  <si>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</si>
  <si>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</si>
  <si>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</si>
  <si>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</si>
  <si>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</si>
  <si>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</si>
  <si>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</si>
  <si>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</si>
  <si>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</si>
  <si>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</si>
  <si>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</si>
  <si>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</si>
  <si>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</si>
  <si>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</si>
  <si>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</si>
  <si>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</si>
  <si>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</si>
  <si>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</si>
  <si>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</si>
  <si>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</si>
  <si>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</si>
  <si>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</si>
  <si>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</si>
  <si>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</si>
  <si>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</si>
  <si>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</si>
  <si>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</si>
  <si>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</si>
  <si>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</si>
  <si>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</si>
  <si>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</si>
  <si>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</si>
  <si>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</si>
  <si>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</si>
  <si>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</si>
  <si>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</si>
  <si>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</si>
  <si>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</si>
  <si>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</si>
  <si>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</si>
  <si>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</si>
  <si>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</si>
  <si>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</si>
  <si>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</si>
  <si>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本年度の単年度収支では一転赤字を計上することとなりました。
 ①経常収支比率が下がった要因として特環へ処理場を統合したことによる下水道使用料などの収益減少や一般会計補助金の減少が挙げられます。
　②累積欠損金比率は未処理欠損金の積み増しに加えて、営業収益が減少したため、比率が上がりました。まずは営業収益の確保に努める必要があります。
　③流動比率は前年度に比べ大幅に下がり、現金預金が減少する中で資金面で厳しい経営状況となっています。
　④企業債残高対事業規模比率は、企業債の償還が順調に進んでいるため、比率は下がっています。
　⑤経費回収率は100％以上を維持していますが、今後とも経費削減に努めます。
　⑥汚水処理原価はほぼ横ばいで推移しています。処理場統合により有収水量が減少し、汚水処理費用も減少したため、数値を下げていますが、更なる経費削減が求められます。
　⑦施設利用率はほぼ横ばいの状況です。類似団体平均と比べると低いため、依然として過大な施設であるといえます。引き続き施設の統廃合に取り組んでいく計画です。
　⑧水洗化率は、令和２年度の接続サポート補助金の対象拡大等の影響でわずかに増加しており、類似団体平均を上回っています。</t>
    <rPh sb="1" eb="4">
      <t>ホンネンド</t>
    </rPh>
    <rPh sb="5" eb="8">
      <t>タンネンド</t>
    </rPh>
    <rPh sb="8" eb="10">
      <t>シュウシ</t>
    </rPh>
    <rPh sb="12" eb="14">
      <t>イッテン</t>
    </rPh>
    <rPh sb="14" eb="16">
      <t>アカジ</t>
    </rPh>
    <rPh sb="17" eb="19">
      <t>ケイジョウ</t>
    </rPh>
    <rPh sb="33" eb="35">
      <t>ケイジョウ</t>
    </rPh>
    <rPh sb="35" eb="37">
      <t>シュウシ</t>
    </rPh>
    <rPh sb="37" eb="39">
      <t>ヒリツ</t>
    </rPh>
    <rPh sb="40" eb="41">
      <t>サ</t>
    </rPh>
    <rPh sb="44" eb="46">
      <t>ヨウイン</t>
    </rPh>
    <rPh sb="49" eb="51">
      <t>トッカン</t>
    </rPh>
    <rPh sb="52" eb="55">
      <t>ショリジョウ</t>
    </rPh>
    <rPh sb="56" eb="58">
      <t>トウゴウ</t>
    </rPh>
    <rPh sb="65" eb="68">
      <t>ゲスイドウ</t>
    </rPh>
    <rPh sb="68" eb="71">
      <t>シヨウリョウ</t>
    </rPh>
    <rPh sb="74" eb="76">
      <t>シュウエキ</t>
    </rPh>
    <rPh sb="76" eb="78">
      <t>ゲンショウ</t>
    </rPh>
    <rPh sb="79" eb="81">
      <t>イッパン</t>
    </rPh>
    <rPh sb="81" eb="83">
      <t>カイケイ</t>
    </rPh>
    <rPh sb="83" eb="86">
      <t>ホジョキン</t>
    </rPh>
    <rPh sb="87" eb="89">
      <t>ゲンショウ</t>
    </rPh>
    <rPh sb="90" eb="91">
      <t>ア</t>
    </rPh>
    <rPh sb="100" eb="102">
      <t>ルイセキ</t>
    </rPh>
    <rPh sb="102" eb="105">
      <t>ケッソンキン</t>
    </rPh>
    <rPh sb="105" eb="107">
      <t>ヒリツ</t>
    </rPh>
    <rPh sb="113" eb="114">
      <t>キン</t>
    </rPh>
    <rPh sb="115" eb="116">
      <t>ツ</t>
    </rPh>
    <rPh sb="117" eb="118">
      <t>マ</t>
    </rPh>
    <rPh sb="120" eb="121">
      <t>クワ</t>
    </rPh>
    <rPh sb="124" eb="126">
      <t>エイギョウ</t>
    </rPh>
    <rPh sb="126" eb="128">
      <t>シュウエキ</t>
    </rPh>
    <rPh sb="129" eb="131">
      <t>ゲンショウ</t>
    </rPh>
    <rPh sb="136" eb="138">
      <t>ヒリツ</t>
    </rPh>
    <rPh sb="139" eb="140">
      <t>ア</t>
    </rPh>
    <rPh sb="149" eb="151">
      <t>エイギョウ</t>
    </rPh>
    <rPh sb="151" eb="153">
      <t>シュウエキ</t>
    </rPh>
    <rPh sb="154" eb="156">
      <t>カクホ</t>
    </rPh>
    <rPh sb="157" eb="158">
      <t>ツト</t>
    </rPh>
    <rPh sb="160" eb="162">
      <t>ヒツヨウ</t>
    </rPh>
    <rPh sb="171" eb="173">
      <t>リュウドウ</t>
    </rPh>
    <rPh sb="173" eb="175">
      <t>ヒリツ</t>
    </rPh>
    <rPh sb="176" eb="179">
      <t>ゼンネンド</t>
    </rPh>
    <rPh sb="180" eb="181">
      <t>クラ</t>
    </rPh>
    <rPh sb="182" eb="184">
      <t>オオハバ</t>
    </rPh>
    <rPh sb="185" eb="186">
      <t>サ</t>
    </rPh>
    <rPh sb="189" eb="191">
      <t>ゲンキン</t>
    </rPh>
    <rPh sb="191" eb="193">
      <t>ヨキン</t>
    </rPh>
    <rPh sb="194" eb="196">
      <t>ゲンショウ</t>
    </rPh>
    <rPh sb="198" eb="199">
      <t>ナカ</t>
    </rPh>
    <rPh sb="200" eb="202">
      <t>シキン</t>
    </rPh>
    <rPh sb="202" eb="203">
      <t>メン</t>
    </rPh>
    <rPh sb="204" eb="205">
      <t>キビ</t>
    </rPh>
    <rPh sb="207" eb="209">
      <t>ケイエイ</t>
    </rPh>
    <rPh sb="209" eb="211">
      <t>ジョウキョウ</t>
    </rPh>
    <rPh sb="243" eb="245">
      <t>ジュンチョウ</t>
    </rPh>
    <rPh sb="257" eb="258">
      <t>サ</t>
    </rPh>
    <rPh sb="268" eb="270">
      <t>ケイヒ</t>
    </rPh>
    <rPh sb="270" eb="272">
      <t>カイシュウ</t>
    </rPh>
    <rPh sb="272" eb="273">
      <t>リツ</t>
    </rPh>
    <rPh sb="278" eb="280">
      <t>イジョウ</t>
    </rPh>
    <rPh sb="281" eb="283">
      <t>イジ</t>
    </rPh>
    <rPh sb="290" eb="292">
      <t>コンゴ</t>
    </rPh>
    <rPh sb="294" eb="296">
      <t>ケイヒ</t>
    </rPh>
    <rPh sb="296" eb="298">
      <t>サクゲン</t>
    </rPh>
    <rPh sb="299" eb="300">
      <t>ツト</t>
    </rPh>
    <rPh sb="307" eb="309">
      <t>オスイ</t>
    </rPh>
    <rPh sb="309" eb="311">
      <t>ショリ</t>
    </rPh>
    <rPh sb="311" eb="313">
      <t>ゲンカ</t>
    </rPh>
    <rPh sb="316" eb="317">
      <t>ヨコ</t>
    </rPh>
    <rPh sb="320" eb="322">
      <t>スイイ</t>
    </rPh>
    <rPh sb="328" eb="331">
      <t>ショリジョウ</t>
    </rPh>
    <rPh sb="331" eb="333">
      <t>トウゴウ</t>
    </rPh>
    <rPh sb="336" eb="338">
      <t>ユウシュウ</t>
    </rPh>
    <rPh sb="338" eb="340">
      <t>スイリョウ</t>
    </rPh>
    <rPh sb="341" eb="343">
      <t>ゲンショウ</t>
    </rPh>
    <rPh sb="345" eb="347">
      <t>オスイ</t>
    </rPh>
    <rPh sb="347" eb="349">
      <t>ショリ</t>
    </rPh>
    <rPh sb="349" eb="351">
      <t>ヒヨウ</t>
    </rPh>
    <rPh sb="352" eb="354">
      <t>ゲンショウ</t>
    </rPh>
    <rPh sb="359" eb="361">
      <t>スウチ</t>
    </rPh>
    <rPh sb="362" eb="363">
      <t>サ</t>
    </rPh>
    <rPh sb="416" eb="417">
      <t>ヒク</t>
    </rPh>
    <rPh sb="421" eb="423">
      <t>イゼン</t>
    </rPh>
    <rPh sb="440" eb="441">
      <t>ヒ</t>
    </rPh>
    <rPh sb="442" eb="443">
      <t>ツヅ</t>
    </rPh>
    <rPh sb="444" eb="446">
      <t>シセツ</t>
    </rPh>
    <rPh sb="451" eb="452">
      <t>ト</t>
    </rPh>
    <rPh sb="453" eb="454">
      <t>ク</t>
    </rPh>
    <rPh sb="458" eb="460">
      <t>ケイカク</t>
    </rPh>
    <phoneticPr fontId="4"/>
  </si>
  <si>
    <t>　伊那市の実施する下水道事業の中では最も古く、平成２年度から供用開始しており、①有形固定資産減価償却率は、類似団体平均を上回る状況です。耐用年数が50年である管渠については、②管渠老朽化率や③管渠改善率が示すとおり、更新はまだ発生していませんが、電気・機械類は耐用年数を超過するものが増えており、更新が必要な時期を迎えています。更新に当たっては、費用面での比較検討をしながら、施設の最適化を図っていきます。</t>
    <rPh sb="126" eb="128">
      <t>キカイ</t>
    </rPh>
    <rPh sb="135" eb="137">
      <t>チョウカ</t>
    </rPh>
    <phoneticPr fontId="4"/>
  </si>
  <si>
    <t>　河岸段丘に位置する地形的要因等から数多くの処理場が点在しており、効率的な経営の観点からは過大投資となっています。令和２年度から一部施設の統廃合を実施し、今後も計画をしています。処理区域内人口に対し、維持管理経費の割合が高い傾向があるため、経費削減がより一層求められます。
　全ての下水道事業を一本の会計で行っているため、現在影響は出ていませんが、本事業に限ると資金状況は既に厳しい状況となっています。毎年多額の企業債を償還し、かつ今後見込まれる資産の更新にも備えていく必要があり、更なる純利益の計上と補てん財源の確保に努める必要があります。
　令和元年度に改定を行った経営健全化計画（経営戦略）に基づき、経営改善に取り組んでいきます。</t>
    <rPh sb="1" eb="3">
      <t>カガン</t>
    </rPh>
    <rPh sb="3" eb="5">
      <t>ダンキュウ</t>
    </rPh>
    <rPh sb="6" eb="8">
      <t>イチ</t>
    </rPh>
    <rPh sb="10" eb="13">
      <t>チケイテキ</t>
    </rPh>
    <rPh sb="13" eb="15">
      <t>ヨウイン</t>
    </rPh>
    <rPh sb="15" eb="16">
      <t>トウ</t>
    </rPh>
    <rPh sb="18" eb="19">
      <t>カズ</t>
    </rPh>
    <rPh sb="19" eb="20">
      <t>オオ</t>
    </rPh>
    <rPh sb="22" eb="25">
      <t>ショリジョウ</t>
    </rPh>
    <rPh sb="26" eb="28">
      <t>テンザイ</t>
    </rPh>
    <rPh sb="33" eb="36">
      <t>コウリツテキ</t>
    </rPh>
    <rPh sb="37" eb="39">
      <t>ケイエイ</t>
    </rPh>
    <rPh sb="40" eb="42">
      <t>カンテン</t>
    </rPh>
    <rPh sb="45" eb="47">
      <t>カダイ</t>
    </rPh>
    <rPh sb="47" eb="49">
      <t>トウシ</t>
    </rPh>
    <rPh sb="57" eb="59">
      <t>レイワ</t>
    </rPh>
    <rPh sb="60" eb="62">
      <t>ネンド</t>
    </rPh>
    <rPh sb="64" eb="66">
      <t>イチブ</t>
    </rPh>
    <rPh sb="66" eb="68">
      <t>シセツ</t>
    </rPh>
    <rPh sb="69" eb="72">
      <t>トウハイゴウ</t>
    </rPh>
    <rPh sb="73" eb="75">
      <t>ジッシ</t>
    </rPh>
    <rPh sb="77" eb="79">
      <t>コンゴ</t>
    </rPh>
    <rPh sb="80" eb="82">
      <t>ケイカク</t>
    </rPh>
    <rPh sb="89" eb="91">
      <t>ショリ</t>
    </rPh>
    <rPh sb="91" eb="94">
      <t>クイキナイ</t>
    </rPh>
    <rPh sb="94" eb="96">
      <t>ジンコウ</t>
    </rPh>
    <rPh sb="97" eb="98">
      <t>タイ</t>
    </rPh>
    <rPh sb="100" eb="102">
      <t>イジ</t>
    </rPh>
    <rPh sb="102" eb="104">
      <t>カンリ</t>
    </rPh>
    <rPh sb="104" eb="106">
      <t>ケイヒ</t>
    </rPh>
    <rPh sb="107" eb="109">
      <t>ワリアイ</t>
    </rPh>
    <rPh sb="110" eb="111">
      <t>タカ</t>
    </rPh>
    <rPh sb="112" eb="114">
      <t>ケイコウ</t>
    </rPh>
    <rPh sb="120" eb="122">
      <t>ケイヒ</t>
    </rPh>
    <rPh sb="122" eb="124">
      <t>サクゲン</t>
    </rPh>
    <rPh sb="127" eb="129">
      <t>イッソウ</t>
    </rPh>
    <rPh sb="129" eb="130">
      <t>モト</t>
    </rPh>
    <rPh sb="138" eb="139">
      <t>スベ</t>
    </rPh>
    <rPh sb="141" eb="144">
      <t>ゲスイドウ</t>
    </rPh>
    <rPh sb="144" eb="146">
      <t>ジギョウ</t>
    </rPh>
    <rPh sb="147" eb="149">
      <t>イッポン</t>
    </rPh>
    <rPh sb="150" eb="152">
      <t>カイケイ</t>
    </rPh>
    <rPh sb="153" eb="154">
      <t>オコナ</t>
    </rPh>
    <rPh sb="161" eb="163">
      <t>ゲンザイ</t>
    </rPh>
    <rPh sb="163" eb="165">
      <t>エイキョウ</t>
    </rPh>
    <rPh sb="166" eb="167">
      <t>デ</t>
    </rPh>
    <rPh sb="174" eb="175">
      <t>ホン</t>
    </rPh>
    <rPh sb="175" eb="177">
      <t>ジギョウ</t>
    </rPh>
    <rPh sb="178" eb="179">
      <t>カギ</t>
    </rPh>
    <rPh sb="181" eb="183">
      <t>シキン</t>
    </rPh>
    <rPh sb="183" eb="185">
      <t>ジョウキョウ</t>
    </rPh>
    <rPh sb="186" eb="187">
      <t>スデ</t>
    </rPh>
    <rPh sb="188" eb="189">
      <t>キビ</t>
    </rPh>
    <rPh sb="191" eb="193">
      <t>ジョウキョウ</t>
    </rPh>
    <rPh sb="248" eb="250">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</si>
</sst>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71-4F31-9FA5-0685D7D3D09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B871-4F31-9FA5-0685D7D3D09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43.94</c:v>
                </c:pt>
                <c:pt idx="1">
                  <c:v>45.23</c:v>
                </c:pt>
                <c:pt idx="2">
                  <c:v>44.6</c:v>
                </c:pt>
                <c:pt idx="3">
                  <c:v>46.65</c:v>
                </c:pt>
                <c:pt idx="4">
                  <c:v>43.96</c:v>
                </c:pt>
              </c:numCache>
            </c:numRef>
          </c:val>
          <c:extLst>
            <c:ext xmlns:c16="http://schemas.microsoft.com/office/drawing/2014/chart" uri="{C3380CC4-5D6E-409C-BE32-E72D297353CC}">
              <c16:uniqueId val="{00000000-7617-4008-A58D-3D4AF139075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55.26</c:v>
                </c:pt>
                <c:pt idx="4">
                  <c:v>54.54</c:v>
                </c:pt>
              </c:numCache>
            </c:numRef>
          </c:val>
          <c:smooth val="0"/>
          <c:extLst>
            <c:ext xmlns:c16="http://schemas.microsoft.com/office/drawing/2014/chart" uri="{C3380CC4-5D6E-409C-BE32-E72D297353CC}">
              <c16:uniqueId val="{00000001-7617-4008-A58D-3D4AF139075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95.04</c:v>
                </c:pt>
                <c:pt idx="1">
                  <c:v>95.13</c:v>
                </c:pt>
                <c:pt idx="2">
                  <c:v>95.43</c:v>
                </c:pt>
                <c:pt idx="3">
                  <c:v>96.92</c:v>
                </c:pt>
                <c:pt idx="4">
                  <c:v>96.94</c:v>
                </c:pt>
              </c:numCache>
            </c:numRef>
          </c:val>
          <c:extLst>
            <c:ext xmlns:c16="http://schemas.microsoft.com/office/drawing/2014/chart" uri="{C3380CC4-5D6E-409C-BE32-E72D297353CC}">
              <c16:uniqueId val="{00000000-B638-42D5-A0AF-D4B61357EF0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90.52</c:v>
                </c:pt>
                <c:pt idx="4">
                  <c:v>90.3</c:v>
                </c:pt>
              </c:numCache>
            </c:numRef>
          </c:val>
          <c:smooth val="0"/>
          <c:extLst>
            <c:ext xmlns:c16="http://schemas.microsoft.com/office/drawing/2014/chart" uri="{C3380CC4-5D6E-409C-BE32-E72D297353CC}">
              <c16:uniqueId val="{00000001-B638-42D5-A0AF-D4B61357EF0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99.07</c:v>
                </c:pt>
                <c:pt idx="1">
                  <c:v>98.19</c:v>
                </c:pt>
                <c:pt idx="2">
                  <c:v>99.14</c:v>
                </c:pt>
                <c:pt idx="3">
                  <c:v>101.32</c:v>
                </c:pt>
                <c:pt idx="4">
                  <c:v>94.48</c:v>
                </c:pt>
              </c:numCache>
            </c:numRef>
          </c:val>
          <c:extLst>
            <c:ext xmlns:c16="http://schemas.microsoft.com/office/drawing/2014/chart" uri="{C3380CC4-5D6E-409C-BE32-E72D297353CC}">
              <c16:uniqueId val="{00000000-D152-41F3-8F57-19A2E8AAA23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103.09</c:v>
                </c:pt>
                <c:pt idx="4">
                  <c:v>102.11</c:v>
                </c:pt>
              </c:numCache>
            </c:numRef>
          </c:val>
          <c:smooth val="0"/>
          <c:extLst>
            <c:ext xmlns:c16="http://schemas.microsoft.com/office/drawing/2014/chart" uri="{C3380CC4-5D6E-409C-BE32-E72D297353CC}">
              <c16:uniqueId val="{00000001-D152-41F3-8F57-19A2E8AAA23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30.11</c:v>
                </c:pt>
                <c:pt idx="1">
                  <c:v>32.28</c:v>
                </c:pt>
                <c:pt idx="2">
                  <c:v>34.380000000000003</c:v>
                </c:pt>
                <c:pt idx="3">
                  <c:v>36.47</c:v>
                </c:pt>
                <c:pt idx="4">
                  <c:v>38.020000000000003</c:v>
                </c:pt>
              </c:numCache>
            </c:numRef>
          </c:val>
          <c:extLst>
            <c:ext xmlns:c16="http://schemas.microsoft.com/office/drawing/2014/chart" uri="{C3380CC4-5D6E-409C-BE32-E72D297353CC}">
              <c16:uniqueId val="{00000000-F152-4600-B1FC-B10A72E83E3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24.8</c:v>
                </c:pt>
                <c:pt idx="4">
                  <c:v>28.12</c:v>
                </c:pt>
              </c:numCache>
            </c:numRef>
          </c:val>
          <c:smooth val="0"/>
          <c:extLst>
            <c:ext xmlns:c16="http://schemas.microsoft.com/office/drawing/2014/chart" uri="{C3380CC4-5D6E-409C-BE32-E72D297353CC}">
              <c16:uniqueId val="{00000001-F152-4600-B1FC-B10A72E83E3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28-4E62-9467-A9D20CD681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C28-4E62-9467-A9D20CD681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120.42</c:v>
                </c:pt>
                <c:pt idx="1">
                  <c:v>124.78</c:v>
                </c:pt>
                <c:pt idx="2">
                  <c:v>77.239999999999995</c:v>
                </c:pt>
                <c:pt idx="3">
                  <c:v>72.5</c:v>
                </c:pt>
                <c:pt idx="4">
                  <c:v>92.66</c:v>
                </c:pt>
              </c:numCache>
            </c:numRef>
          </c:val>
          <c:extLst>
            <c:ext xmlns:c16="http://schemas.microsoft.com/office/drawing/2014/chart" uri="{C3380CC4-5D6E-409C-BE32-E72D297353CC}">
              <c16:uniqueId val="{00000000-7ABC-4157-9006-26D9B7E518D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101.24</c:v>
                </c:pt>
                <c:pt idx="4">
                  <c:v>124.9</c:v>
                </c:pt>
              </c:numCache>
            </c:numRef>
          </c:val>
          <c:smooth val="0"/>
          <c:extLst>
            <c:ext xmlns:c16="http://schemas.microsoft.com/office/drawing/2014/chart" uri="{C3380CC4-5D6E-409C-BE32-E72D297353CC}">
              <c16:uniqueId val="{00000001-7ABC-4157-9006-26D9B7E518D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11.7</c:v>
                </c:pt>
                <c:pt idx="1">
                  <c:v>27.29</c:v>
                </c:pt>
                <c:pt idx="2">
                  <c:v>35.200000000000003</c:v>
                </c:pt>
                <c:pt idx="3">
                  <c:v>39.130000000000003</c:v>
                </c:pt>
                <c:pt idx="4">
                  <c:v>15.34</c:v>
                </c:pt>
              </c:numCache>
            </c:numRef>
          </c:val>
          <c:extLst>
            <c:ext xmlns:c16="http://schemas.microsoft.com/office/drawing/2014/chart" uri="{C3380CC4-5D6E-409C-BE32-E72D297353CC}">
              <c16:uniqueId val="{00000000-C2D5-4F02-827F-B19289059ED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37.24</c:v>
                </c:pt>
                <c:pt idx="4">
                  <c:v>33.58</c:v>
                </c:pt>
              </c:numCache>
            </c:numRef>
          </c:val>
          <c:smooth val="0"/>
          <c:extLst>
            <c:ext xmlns:c16="http://schemas.microsoft.com/office/drawing/2014/chart" uri="{C3380CC4-5D6E-409C-BE32-E72D297353CC}">
              <c16:uniqueId val="{00000001-C2D5-4F02-827F-B19289059ED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1252.69</c:v>
                </c:pt>
                <c:pt idx="1">
                  <c:v>1190.07</c:v>
                </c:pt>
                <c:pt idx="2">
                  <c:v>1126.0899999999999</c:v>
                </c:pt>
                <c:pt idx="3">
                  <c:v>1110.06</c:v>
                </c:pt>
                <c:pt idx="4">
                  <c:v>1097.71</c:v>
                </c:pt>
              </c:numCache>
            </c:numRef>
          </c:val>
          <c:extLst>
            <c:ext xmlns:c16="http://schemas.microsoft.com/office/drawing/2014/chart" uri="{C3380CC4-5D6E-409C-BE32-E72D297353CC}">
              <c16:uniqueId val="{00000000-FF14-466F-BA08-8EF57895862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783.8</c:v>
                </c:pt>
                <c:pt idx="4">
                  <c:v>778.81</c:v>
                </c:pt>
              </c:numCache>
            </c:numRef>
          </c:val>
          <c:smooth val="0"/>
          <c:extLst>
            <c:ext xmlns:c16="http://schemas.microsoft.com/office/drawing/2014/chart" uri="{C3380CC4-5D6E-409C-BE32-E72D297353CC}">
              <c16:uniqueId val="{00000001-FF14-466F-BA08-8EF57895862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104.67</c:v>
                </c:pt>
              </c:numCache>
            </c:numRef>
          </c:val>
          <c:extLst>
            <c:ext xmlns:c16="http://schemas.microsoft.com/office/drawing/2014/chart" uri="{C3380CC4-5D6E-409C-BE32-E72D297353CC}">
              <c16:uniqueId val="{00000000-A279-40DA-914C-96A92AD3489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68.11</c:v>
                </c:pt>
                <c:pt idx="4">
                  <c:v>67.23</c:v>
                </c:pt>
              </c:numCache>
            </c:numRef>
          </c:val>
          <c:smooth val="0"/>
          <c:extLst>
            <c:ext xmlns:c16="http://schemas.microsoft.com/office/drawing/2014/chart" uri="{C3380CC4-5D6E-409C-BE32-E72D297353CC}">
              <c16:uniqueId val="{00000001-A279-40DA-914C-96A92AD3489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210.84</c:v>
                </c:pt>
                <c:pt idx="1">
                  <c:v>213.57</c:v>
                </c:pt>
                <c:pt idx="2">
                  <c:v>213.82</c:v>
                </c:pt>
                <c:pt idx="3">
                  <c:v>212.75</c:v>
                </c:pt>
                <c:pt idx="4">
                  <c:v>203.94</c:v>
                </c:pt>
              </c:numCache>
            </c:numRef>
          </c:val>
          <c:extLst>
            <c:ext xmlns:c16="http://schemas.microsoft.com/office/drawing/2014/chart" uri="{C3380CC4-5D6E-409C-BE32-E72D297353CC}">
              <c16:uniqueId val="{00000000-D797-4E30-BD22-FFCD4C9D7B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222.41</c:v>
                </c:pt>
                <c:pt idx="4">
                  <c:v>228.21</c:v>
                </c:pt>
              </c:numCache>
            </c:numRef>
          </c:val>
          <c:smooth val="0"/>
          <c:extLst>
            <c:ext xmlns:c16="http://schemas.microsoft.com/office/drawing/2014/chart" uri="{C3380CC4-5D6E-409C-BE32-E72D297353CC}">
              <c16:uniqueId val="{00000001-D797-4E30-BD22-FFCD4C9D7B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34" zoomScale="85" zoomScaleNormal="85" workbookViewId="0">
      <selection activeCell="CA80" sqref="CA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長野県　伊那市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66528</v>
      </c>
      <c r="AM8" s="45"/>
      <c r="AN8" s="45"/>
      <c r="AO8" s="45"/>
      <c r="AP8" s="45"/>
      <c r="AQ8" s="45"/>
      <c r="AR8" s="45"/>
      <c r="AS8" s="45"/>
      <c r="AT8" s="46">
        <f>データ!T6</f>
        <v>667.93</v>
      </c>
      <c r="AU8" s="46"/>
      <c r="AV8" s="46"/>
      <c r="AW8" s="46"/>
      <c r="AX8" s="46"/>
      <c r="AY8" s="46"/>
      <c r="AZ8" s="46"/>
      <c r="BA8" s="46"/>
      <c r="BB8" s="46">
        <f>データ!U6</f>
        <v>99.6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65.02</v>
      </c>
      <c r="J10" s="46"/>
      <c r="K10" s="46"/>
      <c r="L10" s="46"/>
      <c r="M10" s="46"/>
      <c r="N10" s="46"/>
      <c r="O10" s="46"/>
      <c r="P10" s="46">
        <f>データ!P6</f>
        <v>15.86</v>
      </c>
      <c r="Q10" s="46"/>
      <c r="R10" s="46"/>
      <c r="S10" s="46"/>
      <c r="T10" s="46"/>
      <c r="U10" s="46"/>
      <c r="V10" s="46"/>
      <c r="W10" s="46">
        <f>データ!Q6</f>
        <v>97.61</v>
      </c>
      <c r="X10" s="46"/>
      <c r="Y10" s="46"/>
      <c r="Z10" s="46"/>
      <c r="AA10" s="46"/>
      <c r="AB10" s="46"/>
      <c r="AC10" s="46"/>
      <c r="AD10" s="45">
        <f>データ!R6</f>
        <v>4070</v>
      </c>
      <c r="AE10" s="45"/>
      <c r="AF10" s="45"/>
      <c r="AG10" s="45"/>
      <c r="AH10" s="45"/>
      <c r="AI10" s="45"/>
      <c r="AJ10" s="45"/>
      <c r="AK10" s="2"/>
      <c r="AL10" s="45">
        <f>データ!V6</f>
        <v>10508</v>
      </c>
      <c r="AM10" s="45"/>
      <c r="AN10" s="45"/>
      <c r="AO10" s="45"/>
      <c r="AP10" s="45"/>
      <c r="AQ10" s="45"/>
      <c r="AR10" s="45"/>
      <c r="AS10" s="45"/>
      <c r="AT10" s="46">
        <f>データ!W6</f>
        <v>5.29</v>
      </c>
      <c r="AU10" s="46"/>
      <c r="AV10" s="46"/>
      <c r="AW10" s="46"/>
      <c r="AX10" s="46"/>
      <c r="AY10" s="46"/>
      <c r="AZ10" s="46"/>
      <c r="BA10" s="46"/>
      <c r="BB10" s="46">
        <f>データ!X6</f>
        <v>1986.39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WGSelINF/+h2JdbtP3MO/hP7GtLkAGtobPTet5b0+FjTIvwM4pHCr5Ov07rZLmEzvuT+5O0uRnZqLZDocvfqmw==" saltValue="Dx4Cl15ZF+G8rJgJXXVWP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202096</v>
      </c>
      <c r="D6" s="19">
        <f t="shared" si="3"/>
        <v>46</v>
      </c>
      <c r="E6" s="19">
        <f t="shared" si="3"/>
        <v>17</v>
      </c>
      <c r="F6" s="19">
        <f t="shared" si="3"/>
        <v>5</v>
      </c>
      <c r="G6" s="19">
        <f t="shared" si="3"/>
        <v>0</v>
      </c>
      <c r="H6" s="19" t="str">
        <f t="shared" si="3"/>
        <v>長野県　伊那市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65.02</v>
      </c>
      <c r="P6" s="20">
        <f t="shared" si="3"/>
        <v>15.86</v>
      </c>
      <c r="Q6" s="20">
        <f t="shared" si="3"/>
        <v>97.61</v>
      </c>
      <c r="R6" s="20">
        <f t="shared" si="3"/>
        <v>4070</v>
      </c>
      <c r="S6" s="20">
        <f t="shared" si="3"/>
        <v>66528</v>
      </c>
      <c r="T6" s="20">
        <f t="shared" si="3"/>
        <v>667.93</v>
      </c>
      <c r="U6" s="20">
        <f t="shared" si="3"/>
        <v>99.6</v>
      </c>
      <c r="V6" s="20">
        <f t="shared" si="3"/>
        <v>10508</v>
      </c>
      <c r="W6" s="20">
        <f t="shared" si="3"/>
        <v>5.29</v>
      </c>
      <c r="X6" s="20">
        <f t="shared" si="3"/>
        <v>1986.39</v>
      </c>
      <c r="Y6" s="21">
        <f>IF(Y7="",NA(),Y7)</f>
        <v>99.07</v>
      </c>
      <c r="Z6" s="21">
        <f t="shared" ref="Z6:AH6" si="4">IF(Z7="",NA(),Z7)</f>
        <v>98.19</v>
      </c>
      <c r="AA6" s="21">
        <f t="shared" si="4"/>
        <v>99.14</v>
      </c>
      <c r="AB6" s="21">
        <f t="shared" si="4"/>
        <v>101.32</v>
      </c>
      <c r="AC6" s="21">
        <f t="shared" si="4"/>
        <v>94.48</v>
      </c>
      <c r="AD6" s="21">
        <f t="shared" si="4"/>
        <v>100.95</v>
      </c>
      <c r="AE6" s="21">
        <f t="shared" si="4"/>
        <v>101.77</v>
      </c>
      <c r="AF6" s="21">
        <f t="shared" si="4"/>
        <v>103.6</v>
      </c>
      <c r="AG6" s="21">
        <f t="shared" si="4"/>
        <v>103.09</v>
      </c>
      <c r="AH6" s="21">
        <f t="shared" si="4"/>
        <v>102.11</v>
      </c>
      <c r="AI6" s="20" t="str">
        <f>IF(AI7="","",IF(AI7="-","【-】","【"&amp;SUBSTITUTE(TEXT(AI7,"#,##0.00"),"-","△")&amp;"】"))</f>
        <v>【104.16】</v>
      </c>
      <c r="AJ6" s="21">
        <f>IF(AJ7="",NA(),AJ7)</f>
        <v>120.42</v>
      </c>
      <c r="AK6" s="21">
        <f t="shared" ref="AK6:AS6" si="5">IF(AK7="",NA(),AK7)</f>
        <v>124.78</v>
      </c>
      <c r="AL6" s="21">
        <f t="shared" si="5"/>
        <v>77.239999999999995</v>
      </c>
      <c r="AM6" s="21">
        <f t="shared" si="5"/>
        <v>72.5</v>
      </c>
      <c r="AN6" s="21">
        <f t="shared" si="5"/>
        <v>92.66</v>
      </c>
      <c r="AO6" s="21">
        <f t="shared" si="5"/>
        <v>224.04</v>
      </c>
      <c r="AP6" s="21">
        <f t="shared" si="5"/>
        <v>227.4</v>
      </c>
      <c r="AQ6" s="21">
        <f t="shared" si="5"/>
        <v>193.99</v>
      </c>
      <c r="AR6" s="21">
        <f t="shared" si="5"/>
        <v>101.24</v>
      </c>
      <c r="AS6" s="21">
        <f t="shared" si="5"/>
        <v>124.9</v>
      </c>
      <c r="AT6" s="20" t="str">
        <f>IF(AT7="","",IF(AT7="-","【-】","【"&amp;SUBSTITUTE(TEXT(AT7,"#,##0.00"),"-","△")&amp;"】"))</f>
        <v>【128.23】</v>
      </c>
      <c r="AU6" s="21">
        <f>IF(AU7="",NA(),AU7)</f>
        <v>11.7</v>
      </c>
      <c r="AV6" s="21">
        <f t="shared" ref="AV6:BD6" si="6">IF(AV7="",NA(),AV7)</f>
        <v>27.29</v>
      </c>
      <c r="AW6" s="21">
        <f t="shared" si="6"/>
        <v>35.200000000000003</v>
      </c>
      <c r="AX6" s="21">
        <f t="shared" si="6"/>
        <v>39.130000000000003</v>
      </c>
      <c r="AY6" s="21">
        <f t="shared" si="6"/>
        <v>15.34</v>
      </c>
      <c r="AZ6" s="21">
        <f t="shared" si="6"/>
        <v>29.91</v>
      </c>
      <c r="BA6" s="21">
        <f t="shared" si="6"/>
        <v>29.54</v>
      </c>
      <c r="BB6" s="21">
        <f t="shared" si="6"/>
        <v>26.99</v>
      </c>
      <c r="BC6" s="21">
        <f t="shared" si="6"/>
        <v>37.24</v>
      </c>
      <c r="BD6" s="21">
        <f t="shared" si="6"/>
        <v>33.58</v>
      </c>
      <c r="BE6" s="20" t="str">
        <f>IF(BE7="","",IF(BE7="-","【-】","【"&amp;SUBSTITUTE(TEXT(BE7,"#,##0.00"),"-","△")&amp;"】"))</f>
        <v>【34.77】</v>
      </c>
      <c r="BF6" s="21">
        <f>IF(BF7="",NA(),BF7)</f>
        <v>1252.69</v>
      </c>
      <c r="BG6" s="21">
        <f t="shared" ref="BG6:BO6" si="7">IF(BG7="",NA(),BG7)</f>
        <v>1190.07</v>
      </c>
      <c r="BH6" s="21">
        <f t="shared" si="7"/>
        <v>1126.0899999999999</v>
      </c>
      <c r="BI6" s="21">
        <f t="shared" si="7"/>
        <v>1110.06</v>
      </c>
      <c r="BJ6" s="21">
        <f t="shared" si="7"/>
        <v>1097.71</v>
      </c>
      <c r="BK6" s="21">
        <f t="shared" si="7"/>
        <v>855.8</v>
      </c>
      <c r="BL6" s="21">
        <f t="shared" si="7"/>
        <v>789.46</v>
      </c>
      <c r="BM6" s="21">
        <f t="shared" si="7"/>
        <v>826.83</v>
      </c>
      <c r="BN6" s="21">
        <f t="shared" si="7"/>
        <v>783.8</v>
      </c>
      <c r="BO6" s="21">
        <f t="shared" si="7"/>
        <v>778.81</v>
      </c>
      <c r="BP6" s="20" t="str">
        <f>IF(BP7="","",IF(BP7="-","【-】","【"&amp;SUBSTITUTE(TEXT(BP7,"#,##0.00"),"-","△")&amp;"】"))</f>
        <v>【786.37】</v>
      </c>
      <c r="BQ6" s="21">
        <f>IF(BQ7="",NA(),BQ7)</f>
        <v>100</v>
      </c>
      <c r="BR6" s="21">
        <f t="shared" ref="BR6:BZ6" si="8">IF(BR7="",NA(),BR7)</f>
        <v>100</v>
      </c>
      <c r="BS6" s="21">
        <f t="shared" si="8"/>
        <v>100</v>
      </c>
      <c r="BT6" s="21">
        <f t="shared" si="8"/>
        <v>100</v>
      </c>
      <c r="BU6" s="21">
        <f t="shared" si="8"/>
        <v>104.67</v>
      </c>
      <c r="BV6" s="21">
        <f t="shared" si="8"/>
        <v>59.8</v>
      </c>
      <c r="BW6" s="21">
        <f t="shared" si="8"/>
        <v>57.77</v>
      </c>
      <c r="BX6" s="21">
        <f t="shared" si="8"/>
        <v>57.31</v>
      </c>
      <c r="BY6" s="21">
        <f t="shared" si="8"/>
        <v>68.11</v>
      </c>
      <c r="BZ6" s="21">
        <f t="shared" si="8"/>
        <v>67.23</v>
      </c>
      <c r="CA6" s="20" t="str">
        <f>IF(CA7="","",IF(CA7="-","【-】","【"&amp;SUBSTITUTE(TEXT(CA7,"#,##0.00"),"-","△")&amp;"】"))</f>
        <v>【60.65】</v>
      </c>
      <c r="CB6" s="21">
        <f>IF(CB7="",NA(),CB7)</f>
        <v>210.84</v>
      </c>
      <c r="CC6" s="21">
        <f t="shared" ref="CC6:CK6" si="9">IF(CC7="",NA(),CC7)</f>
        <v>213.57</v>
      </c>
      <c r="CD6" s="21">
        <f t="shared" si="9"/>
        <v>213.82</v>
      </c>
      <c r="CE6" s="21">
        <f t="shared" si="9"/>
        <v>212.75</v>
      </c>
      <c r="CF6" s="21">
        <f t="shared" si="9"/>
        <v>203.94</v>
      </c>
      <c r="CG6" s="21">
        <f t="shared" si="9"/>
        <v>263.76</v>
      </c>
      <c r="CH6" s="21">
        <f t="shared" si="9"/>
        <v>274.35000000000002</v>
      </c>
      <c r="CI6" s="21">
        <f t="shared" si="9"/>
        <v>273.52</v>
      </c>
      <c r="CJ6" s="21">
        <f t="shared" si="9"/>
        <v>222.41</v>
      </c>
      <c r="CK6" s="21">
        <f t="shared" si="9"/>
        <v>228.21</v>
      </c>
      <c r="CL6" s="20" t="str">
        <f>IF(CL7="","",IF(CL7="-","【-】","【"&amp;SUBSTITUTE(TEXT(CL7,"#,##0.00"),"-","△")&amp;"】"))</f>
        <v>【256.97】</v>
      </c>
      <c r="CM6" s="21">
        <f>IF(CM7="",NA(),CM7)</f>
        <v>43.94</v>
      </c>
      <c r="CN6" s="21">
        <f t="shared" ref="CN6:CV6" si="10">IF(CN7="",NA(),CN7)</f>
        <v>45.23</v>
      </c>
      <c r="CO6" s="21">
        <f t="shared" si="10"/>
        <v>44.6</v>
      </c>
      <c r="CP6" s="21">
        <f t="shared" si="10"/>
        <v>46.65</v>
      </c>
      <c r="CQ6" s="21">
        <f t="shared" si="10"/>
        <v>43.96</v>
      </c>
      <c r="CR6" s="21">
        <f t="shared" si="10"/>
        <v>51.75</v>
      </c>
      <c r="CS6" s="21">
        <f t="shared" si="10"/>
        <v>50.68</v>
      </c>
      <c r="CT6" s="21">
        <f t="shared" si="10"/>
        <v>50.14</v>
      </c>
      <c r="CU6" s="21">
        <f t="shared" si="10"/>
        <v>55.26</v>
      </c>
      <c r="CV6" s="21">
        <f t="shared" si="10"/>
        <v>54.54</v>
      </c>
      <c r="CW6" s="20" t="str">
        <f>IF(CW7="","",IF(CW7="-","【-】","【"&amp;SUBSTITUTE(TEXT(CW7,"#,##0.00"),"-","△")&amp;"】"))</f>
        <v>【61.14】</v>
      </c>
      <c r="CX6" s="21">
        <f>IF(CX7="",NA(),CX7)</f>
        <v>95.04</v>
      </c>
      <c r="CY6" s="21">
        <f t="shared" ref="CY6:DG6" si="11">IF(CY7="",NA(),CY7)</f>
        <v>95.13</v>
      </c>
      <c r="CZ6" s="21">
        <f t="shared" si="11"/>
        <v>95.43</v>
      </c>
      <c r="DA6" s="21">
        <f t="shared" si="11"/>
        <v>96.92</v>
      </c>
      <c r="DB6" s="21">
        <f t="shared" si="11"/>
        <v>96.94</v>
      </c>
      <c r="DC6" s="21">
        <f t="shared" si="11"/>
        <v>84.84</v>
      </c>
      <c r="DD6" s="21">
        <f t="shared" si="11"/>
        <v>84.86</v>
      </c>
      <c r="DE6" s="21">
        <f t="shared" si="11"/>
        <v>84.98</v>
      </c>
      <c r="DF6" s="21">
        <f t="shared" si="11"/>
        <v>90.52</v>
      </c>
      <c r="DG6" s="21">
        <f t="shared" si="11"/>
        <v>90.3</v>
      </c>
      <c r="DH6" s="20" t="str">
        <f>IF(DH7="","",IF(DH7="-","【-】","【"&amp;SUBSTITUTE(TEXT(DH7,"#,##0.00"),"-","△")&amp;"】"))</f>
        <v>【86.91】</v>
      </c>
      <c r="DI6" s="21">
        <f>IF(DI7="",NA(),DI7)</f>
        <v>30.11</v>
      </c>
      <c r="DJ6" s="21">
        <f t="shared" ref="DJ6:DR6" si="12">IF(DJ7="",NA(),DJ7)</f>
        <v>32.28</v>
      </c>
      <c r="DK6" s="21">
        <f t="shared" si="12"/>
        <v>34.380000000000003</v>
      </c>
      <c r="DL6" s="21">
        <f t="shared" si="12"/>
        <v>36.47</v>
      </c>
      <c r="DM6" s="21">
        <f t="shared" si="12"/>
        <v>38.020000000000003</v>
      </c>
      <c r="DN6" s="21">
        <f t="shared" si="12"/>
        <v>24.87</v>
      </c>
      <c r="DO6" s="21">
        <f t="shared" si="12"/>
        <v>24.13</v>
      </c>
      <c r="DP6" s="21">
        <f t="shared" si="12"/>
        <v>23.06</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8" s="22" customFormat="1" x14ac:dyDescent="0.15">
      <c r="A7" s="14"/>
      <c r="B7" s="23">
        <v>2021</v>
      </c>
      <c r="C7" s="23">
        <v>202096</v>
      </c>
      <c r="D7" s="23">
        <v>46</v>
      </c>
      <c r="E7" s="23">
        <v>17</v>
      </c>
      <c r="F7" s="23">
        <v>5</v>
      </c>
      <c r="G7" s="23">
        <v>0</v>
      </c>
      <c r="H7" s="23" t="s">
        <v>96</v>
      </c>
      <c r="I7" s="23" t="s">
        <v>97</v>
      </c>
      <c r="J7" s="23" t="s">
        <v>98</v>
      </c>
      <c r="K7" s="23" t="s">
        <v>99</v>
      </c>
      <c r="L7" s="23" t="s">
        <v>100</v>
      </c>
      <c r="M7" s="23" t="s">
        <v>101</v>
      </c>
      <c r="N7" s="24" t="s">
        <v>102</v>
      </c>
      <c r="O7" s="24">
        <v>65.02</v>
      </c>
      <c r="P7" s="24">
        <v>15.86</v>
      </c>
      <c r="Q7" s="24">
        <v>97.61</v>
      </c>
      <c r="R7" s="24">
        <v>4070</v>
      </c>
      <c r="S7" s="24">
        <v>66528</v>
      </c>
      <c r="T7" s="24">
        <v>667.93</v>
      </c>
      <c r="U7" s="24">
        <v>99.6</v>
      </c>
      <c r="V7" s="24">
        <v>10508</v>
      </c>
      <c r="W7" s="24">
        <v>5.29</v>
      </c>
      <c r="X7" s="24">
        <v>1986.39</v>
      </c>
      <c r="Y7" s="24">
        <v>99.07</v>
      </c>
      <c r="Z7" s="24">
        <v>98.19</v>
      </c>
      <c r="AA7" s="24">
        <v>99.14</v>
      </c>
      <c r="AB7" s="24">
        <v>101.32</v>
      </c>
      <c r="AC7" s="24">
        <v>94.48</v>
      </c>
      <c r="AD7" s="24">
        <v>100.95</v>
      </c>
      <c r="AE7" s="24">
        <v>101.77</v>
      </c>
      <c r="AF7" s="24">
        <v>103.6</v>
      </c>
      <c r="AG7" s="24">
        <v>103.09</v>
      </c>
      <c r="AH7" s="24">
        <v>102.11</v>
      </c>
      <c r="AI7" s="24">
        <v>104.16</v>
      </c>
      <c r="AJ7" s="24">
        <v>120.42</v>
      </c>
      <c r="AK7" s="24">
        <v>124.78</v>
      </c>
      <c r="AL7" s="24">
        <v>77.239999999999995</v>
      </c>
      <c r="AM7" s="24">
        <v>72.5</v>
      </c>
      <c r="AN7" s="24">
        <v>92.66</v>
      </c>
      <c r="AO7" s="24">
        <v>224.04</v>
      </c>
      <c r="AP7" s="24">
        <v>227.4</v>
      </c>
      <c r="AQ7" s="24">
        <v>193.99</v>
      </c>
      <c r="AR7" s="24">
        <v>101.24</v>
      </c>
      <c r="AS7" s="24">
        <v>124.9</v>
      </c>
      <c r="AT7" s="24">
        <v>128.22999999999999</v>
      </c>
      <c r="AU7" s="24">
        <v>11.7</v>
      </c>
      <c r="AV7" s="24">
        <v>27.29</v>
      </c>
      <c r="AW7" s="24">
        <v>35.200000000000003</v>
      </c>
      <c r="AX7" s="24">
        <v>39.130000000000003</v>
      </c>
      <c r="AY7" s="24">
        <v>15.34</v>
      </c>
      <c r="AZ7" s="24">
        <v>29.91</v>
      </c>
      <c r="BA7" s="24">
        <v>29.54</v>
      </c>
      <c r="BB7" s="24">
        <v>26.99</v>
      </c>
      <c r="BC7" s="24">
        <v>37.24</v>
      </c>
      <c r="BD7" s="24">
        <v>33.58</v>
      </c>
      <c r="BE7" s="24">
        <v>34.770000000000003</v>
      </c>
      <c r="BF7" s="24">
        <v>1252.69</v>
      </c>
      <c r="BG7" s="24">
        <v>1190.07</v>
      </c>
      <c r="BH7" s="24">
        <v>1126.0899999999999</v>
      </c>
      <c r="BI7" s="24">
        <v>1110.06</v>
      </c>
      <c r="BJ7" s="24">
        <v>1097.71</v>
      </c>
      <c r="BK7" s="24">
        <v>855.8</v>
      </c>
      <c r="BL7" s="24">
        <v>789.46</v>
      </c>
      <c r="BM7" s="24">
        <v>826.83</v>
      </c>
      <c r="BN7" s="24">
        <v>783.8</v>
      </c>
      <c r="BO7" s="24">
        <v>778.81</v>
      </c>
      <c r="BP7" s="24">
        <v>786.37</v>
      </c>
      <c r="BQ7" s="24">
        <v>100</v>
      </c>
      <c r="BR7" s="24">
        <v>100</v>
      </c>
      <c r="BS7" s="24">
        <v>100</v>
      </c>
      <c r="BT7" s="24">
        <v>100</v>
      </c>
      <c r="BU7" s="24">
        <v>104.67</v>
      </c>
      <c r="BV7" s="24">
        <v>59.8</v>
      </c>
      <c r="BW7" s="24">
        <v>57.77</v>
      </c>
      <c r="BX7" s="24">
        <v>57.31</v>
      </c>
      <c r="BY7" s="24">
        <v>68.11</v>
      </c>
      <c r="BZ7" s="24">
        <v>67.23</v>
      </c>
      <c r="CA7" s="24">
        <v>60.65</v>
      </c>
      <c r="CB7" s="24">
        <v>210.84</v>
      </c>
      <c r="CC7" s="24">
        <v>213.57</v>
      </c>
      <c r="CD7" s="24">
        <v>213.82</v>
      </c>
      <c r="CE7" s="24">
        <v>212.75</v>
      </c>
      <c r="CF7" s="24">
        <v>203.94</v>
      </c>
      <c r="CG7" s="24">
        <v>263.76</v>
      </c>
      <c r="CH7" s="24">
        <v>274.35000000000002</v>
      </c>
      <c r="CI7" s="24">
        <v>273.52</v>
      </c>
      <c r="CJ7" s="24">
        <v>222.41</v>
      </c>
      <c r="CK7" s="24">
        <v>228.21</v>
      </c>
      <c r="CL7" s="24">
        <v>256.97000000000003</v>
      </c>
      <c r="CM7" s="24">
        <v>43.94</v>
      </c>
      <c r="CN7" s="24">
        <v>45.23</v>
      </c>
      <c r="CO7" s="24">
        <v>44.6</v>
      </c>
      <c r="CP7" s="24">
        <v>46.65</v>
      </c>
      <c r="CQ7" s="24">
        <v>43.96</v>
      </c>
      <c r="CR7" s="24">
        <v>51.75</v>
      </c>
      <c r="CS7" s="24">
        <v>50.68</v>
      </c>
      <c r="CT7" s="24">
        <v>50.14</v>
      </c>
      <c r="CU7" s="24">
        <v>55.26</v>
      </c>
      <c r="CV7" s="24">
        <v>54.54</v>
      </c>
      <c r="CW7" s="24">
        <v>61.14</v>
      </c>
      <c r="CX7" s="24">
        <v>95.04</v>
      </c>
      <c r="CY7" s="24">
        <v>95.13</v>
      </c>
      <c r="CZ7" s="24">
        <v>95.43</v>
      </c>
      <c r="DA7" s="24">
        <v>96.92</v>
      </c>
      <c r="DB7" s="24">
        <v>96.94</v>
      </c>
      <c r="DC7" s="24">
        <v>84.84</v>
      </c>
      <c r="DD7" s="24">
        <v>84.86</v>
      </c>
      <c r="DE7" s="24">
        <v>84.98</v>
      </c>
      <c r="DF7" s="24">
        <v>90.52</v>
      </c>
      <c r="DG7" s="24">
        <v>90.3</v>
      </c>
      <c r="DH7" s="24">
        <v>86.91</v>
      </c>
      <c r="DI7" s="24">
        <v>30.11</v>
      </c>
      <c r="DJ7" s="24">
        <v>32.28</v>
      </c>
      <c r="DK7" s="24">
        <v>34.380000000000003</v>
      </c>
      <c r="DL7" s="24">
        <v>36.47</v>
      </c>
      <c r="DM7" s="24">
        <v>38.020000000000003</v>
      </c>
      <c r="DN7" s="24">
        <v>24.87</v>
      </c>
      <c r="DO7" s="24">
        <v>24.13</v>
      </c>
      <c r="DP7" s="24">
        <v>23.06</v>
      </c>
      <c r="DQ7" s="24">
        <v>24.8</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2022-12-01T01:34:41Z</dcterms:created>
  <dcterms:modified xsi:type="dcterms:W3CDTF">2023-01-19T23:44:38Z</dcterms:modified>
  <cp:category/>
</cp:coreProperties>
</file>