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100_総務部\400_財政課\00共通\財政係\R６年度\地方公営企業\20250122_【依頼：2／4（火）正午〆切】公営企業に係る経営比較分析表（令和5年度決算）の分析について（長野県市町村課）\02庁内照会＆回答\【経営比較分析表】2023_202096_46_010\"/>
    </mc:Choice>
  </mc:AlternateContent>
  <workbookProtection workbookAlgorithmName="SHA-512" workbookHashValue="+cvhiVo1TbWHcNXezHO746Dq8lhp9ab/nTOvupbxEHFaasJxcttvoY+qwW4FOBuBaE2B6VyrLzRhRxbgqV99Gg==" workbookSaltValue="FJWpgm0UrDLW5OhrbgrfQ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<sst xmlns="http://schemas.openxmlformats.org/spreadsheetml/2006/main" count="231" uniqueCount="115">
  <si>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</si>
  <si>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</si>
  <si>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</si>
  <si>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</si>
  <si>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</si>
  <si>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</si>
  <si>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</si>
  <si>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</si>
  <si>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</si>
  <si>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</si>
  <si>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</si>
  <si>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</si>
  <si>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</si>
  <si>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</si>
  <si>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</si>
  <si>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</si>
  <si>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</si>
  <si>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</si>
  <si>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</si>
  <si>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</si>
  <si>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</si>
  <si>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</si>
  <si>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</si>
  <si>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</si>
  <si>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</si>
  <si>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</si>
  <si>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</si>
  <si>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</si>
  <si>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</si>
  <si>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</si>
  <si>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</si>
  <si>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</si>
  <si>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</si>
  <si>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</si>
  <si>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</si>
  <si>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</si>
  <si>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</si>
  <si>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</si>
  <si>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</si>
  <si>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</si>
  <si>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</si>
  <si>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</si>
  <si>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</si>
  <si>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</si>
  <si>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</si>
  <si>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</si>
  <si>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</si>
  <si>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</si>
  <si>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</si>
  <si>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</si>
  <si>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</si>
  <si>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</si>
  <si>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</si>
  <si>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</si>
  <si>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</si>
  <si>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</si>
  <si>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</si>
  <si>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</si>
  <si>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</si>
  <si>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</si>
  <si>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</si>
  <si>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</si>
  <si>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</si>
  <si>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</si>
  <si>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</si>
  <si>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</si>
  <si>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</si>
  <si>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</si>
  <si>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</si>
  <si>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</si>
  <si>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</si>
  <si>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</si>
  <si>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</si>
  <si>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</si>
  <si>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</si>
  <si>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</si>
  <si>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</si>
  <si>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</si>
  <si>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</si>
  <si>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</si>
  <si>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</si>
  <si>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</si>
  <si>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</si>
  <si>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</si>
  <si>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</si>
  <si>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</si>
  <si>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</si>
  <si>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</si>
  <si>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</si>
  <si>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</si>
  <si>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</si>
  <si>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</si>
  <si>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</si>
  <si>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</si>
  <si>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</si>
  <si>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</si>
  <si>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</si>
  <si>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</si>
  <si>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</si>
  <si>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</si>
  <si>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</si>
  <si>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</si>
  <si>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</si>
  <si>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</si>
  <si>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</si>
  <si>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</si>
  <si>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</si>
  <si>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</si>
  <si>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</si>
  <si>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</si>
  <si>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</si>
  <si>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</si>
  <si>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本年度の単年度収支は前年度に引き続き赤字を計上することとなりました。
　①経常収支比率は、処理場費（営業費用）、支払利息（営業外費用）が減少したことで上昇していますが、今後も費用の抑制が求められます。
　②累積欠損金比率は、未処理欠損金の積み増しに加えて、営業収益が減少したため、上昇しました。使用料収入などの営業収益の確保に努めます。
　③流動比率は、現金預金が増加し、企業債が減少したことで、前年度より上昇しましたが、依然として厳しい経営状況であるため、資本的収入も含めて現金預金を確保していきます。
　④企業債残高対事業規模比率は、企業債の償還が順調に進んでいるため、比率は低下傾向です。
　⑤経費回収率は、昨年度に数値を下げ、100％を下回りましたが、汚水処理費の減少により、本年度は再び100％を上回りました。
　⑥汚水処理原価も同様に、汚水処理費の減少により昨年比で大きく低下したため、類似団体平均を下回りました。
　⑦施設利用率は、ほぼ横ばいの状況ですが、類似団体平均と比べて低い数値のため、過大な施設と言えます。引き続き施設の統廃合に取り組んでいく計画です。
　⑧水洗化率は、これまでの普及促進事業の効果により順調に増加しており、類似団体平均を上回っています。</t>
    <phoneticPr fontId="4"/>
  </si>
  <si>
    <t>　下水道事業の中では最も古く、平成２年度から供用開始しており、①有形固定資産減価償却率は、類似団体平均を上回る状況です。耐用年数が50年である管渠については、②管渠老朽化率や③管渠改善率が示すとおり、更新はまだ発生していませんが、電気・機械類は耐用年数を超過するものが増えており、更新が必要な時期を迎えています。更新に当たっては、費用面での比較検討をしながら、施設の最適化を図っていきます。</t>
    <phoneticPr fontId="4"/>
  </si>
  <si>
    <t>　地形的要因等から数多くの処理場が点在しており、効率的な経営の観点からは過大投資となっています。令和２年度から一部施設の統廃合を実施し、今後も計画をしています。処理区域内人口に対し、維持管理経費の割合が高い傾向があるため、経費削減がより一層求められます。
　全ての下水道事業を一本の会計で行っているため、他事業によって補てんされていますが、本事業に限ると資金状況は既に厳しい状況となっています。
　そうした状況において、多額の企業債の償還と、今後見込まれる資産の更新に備えるため、令和５年度末に改定した経営戦略に基づき、更なる経営改善に取り組むことで、安定的に純利益を計上し、補てん財源の確保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</si>
</sst>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78-4241-A5AE-E1BDF3F2A18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0678-4241-A5AE-E1BDF3F2A18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44.6</c:v>
                </c:pt>
                <c:pt idx="1">
                  <c:v>46.65</c:v>
                </c:pt>
                <c:pt idx="2">
                  <c:v>43.96</c:v>
                </c:pt>
                <c:pt idx="3">
                  <c:v>43.36</c:v>
                </c:pt>
                <c:pt idx="4">
                  <c:v>44.55</c:v>
                </c:pt>
              </c:numCache>
            </c:numRef>
          </c:val>
          <c:extLst>
            <c:ext xmlns:c16="http://schemas.microsoft.com/office/drawing/2014/chart" uri="{C3380CC4-5D6E-409C-BE32-E72D297353CC}">
              <c16:uniqueId val="{00000000-D08F-4283-ADE6-56CDFDA4F5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55.26</c:v>
                </c:pt>
                <c:pt idx="2">
                  <c:v>54.54</c:v>
                </c:pt>
                <c:pt idx="3">
                  <c:v>52.9</c:v>
                </c:pt>
                <c:pt idx="4">
                  <c:v>52.63</c:v>
                </c:pt>
              </c:numCache>
            </c:numRef>
          </c:val>
          <c:smooth val="0"/>
          <c:extLst>
            <c:ext xmlns:c16="http://schemas.microsoft.com/office/drawing/2014/chart" uri="{C3380CC4-5D6E-409C-BE32-E72D297353CC}">
              <c16:uniqueId val="{00000001-D08F-4283-ADE6-56CDFDA4F5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95.43</c:v>
                </c:pt>
                <c:pt idx="1">
                  <c:v>96.92</c:v>
                </c:pt>
                <c:pt idx="2">
                  <c:v>96.94</c:v>
                </c:pt>
                <c:pt idx="3">
                  <c:v>97</c:v>
                </c:pt>
                <c:pt idx="4">
                  <c:v>96.97</c:v>
                </c:pt>
              </c:numCache>
            </c:numRef>
          </c:val>
          <c:extLst>
            <c:ext xmlns:c16="http://schemas.microsoft.com/office/drawing/2014/chart" uri="{C3380CC4-5D6E-409C-BE32-E72D297353CC}">
              <c16:uniqueId val="{00000000-66F5-4501-87F5-F4C542D726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90.52</c:v>
                </c:pt>
                <c:pt idx="2">
                  <c:v>90.3</c:v>
                </c:pt>
                <c:pt idx="3">
                  <c:v>90.3</c:v>
                </c:pt>
                <c:pt idx="4">
                  <c:v>90.32</c:v>
                </c:pt>
              </c:numCache>
            </c:numRef>
          </c:val>
          <c:smooth val="0"/>
          <c:extLst>
            <c:ext xmlns:c16="http://schemas.microsoft.com/office/drawing/2014/chart" uri="{C3380CC4-5D6E-409C-BE32-E72D297353CC}">
              <c16:uniqueId val="{00000001-66F5-4501-87F5-F4C542D726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99.14</c:v>
                </c:pt>
                <c:pt idx="1">
                  <c:v>101.32</c:v>
                </c:pt>
                <c:pt idx="2">
                  <c:v>94.48</c:v>
                </c:pt>
                <c:pt idx="3">
                  <c:v>94.73</c:v>
                </c:pt>
                <c:pt idx="4">
                  <c:v>96.77</c:v>
                </c:pt>
              </c:numCache>
            </c:numRef>
          </c:val>
          <c:extLst>
            <c:ext xmlns:c16="http://schemas.microsoft.com/office/drawing/2014/chart" uri="{C3380CC4-5D6E-409C-BE32-E72D297353CC}">
              <c16:uniqueId val="{00000000-5F32-4315-BC4A-B932CA7E25C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103.09</c:v>
                </c:pt>
                <c:pt idx="2">
                  <c:v>102.11</c:v>
                </c:pt>
                <c:pt idx="3">
                  <c:v>101.91</c:v>
                </c:pt>
                <c:pt idx="4">
                  <c:v>103.07</c:v>
                </c:pt>
              </c:numCache>
            </c:numRef>
          </c:val>
          <c:smooth val="0"/>
          <c:extLst>
            <c:ext xmlns:c16="http://schemas.microsoft.com/office/drawing/2014/chart" uri="{C3380CC4-5D6E-409C-BE32-E72D297353CC}">
              <c16:uniqueId val="{00000001-5F32-4315-BC4A-B932CA7E25C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34.380000000000003</c:v>
                </c:pt>
                <c:pt idx="1">
                  <c:v>36.47</c:v>
                </c:pt>
                <c:pt idx="2">
                  <c:v>38.020000000000003</c:v>
                </c:pt>
                <c:pt idx="3">
                  <c:v>40</c:v>
                </c:pt>
                <c:pt idx="4">
                  <c:v>41.71</c:v>
                </c:pt>
              </c:numCache>
            </c:numRef>
          </c:val>
          <c:extLst>
            <c:ext xmlns:c16="http://schemas.microsoft.com/office/drawing/2014/chart" uri="{C3380CC4-5D6E-409C-BE32-E72D297353CC}">
              <c16:uniqueId val="{00000000-AE43-44D3-BB77-A0FF6A404EC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24.8</c:v>
                </c:pt>
                <c:pt idx="2">
                  <c:v>28.12</c:v>
                </c:pt>
                <c:pt idx="3">
                  <c:v>28.79</c:v>
                </c:pt>
                <c:pt idx="4">
                  <c:v>30.5</c:v>
                </c:pt>
              </c:numCache>
            </c:numRef>
          </c:val>
          <c:smooth val="0"/>
          <c:extLst>
            <c:ext xmlns:c16="http://schemas.microsoft.com/office/drawing/2014/chart" uri="{C3380CC4-5D6E-409C-BE32-E72D297353CC}">
              <c16:uniqueId val="{00000001-AE43-44D3-BB77-A0FF6A404EC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1C-4C06-BFEC-11662D3D87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F1C-4C06-BFEC-11662D3D87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77.239999999999995</c:v>
                </c:pt>
                <c:pt idx="1">
                  <c:v>72.5</c:v>
                </c:pt>
                <c:pt idx="2">
                  <c:v>92.66</c:v>
                </c:pt>
                <c:pt idx="3">
                  <c:v>109.16</c:v>
                </c:pt>
                <c:pt idx="4">
                  <c:v>120.66</c:v>
                </c:pt>
              </c:numCache>
            </c:numRef>
          </c:val>
          <c:extLst>
            <c:ext xmlns:c16="http://schemas.microsoft.com/office/drawing/2014/chart" uri="{C3380CC4-5D6E-409C-BE32-E72D297353CC}">
              <c16:uniqueId val="{00000000-B73E-45C9-B75D-1B6831CFE4F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101.24</c:v>
                </c:pt>
                <c:pt idx="2">
                  <c:v>124.9</c:v>
                </c:pt>
                <c:pt idx="3">
                  <c:v>124.8</c:v>
                </c:pt>
                <c:pt idx="4">
                  <c:v>120.64</c:v>
                </c:pt>
              </c:numCache>
            </c:numRef>
          </c:val>
          <c:smooth val="0"/>
          <c:extLst>
            <c:ext xmlns:c16="http://schemas.microsoft.com/office/drawing/2014/chart" uri="{C3380CC4-5D6E-409C-BE32-E72D297353CC}">
              <c16:uniqueId val="{00000001-B73E-45C9-B75D-1B6831CFE4F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35.200000000000003</c:v>
                </c:pt>
                <c:pt idx="1">
                  <c:v>39.130000000000003</c:v>
                </c:pt>
                <c:pt idx="2">
                  <c:v>15.34</c:v>
                </c:pt>
                <c:pt idx="3">
                  <c:v>10.72</c:v>
                </c:pt>
                <c:pt idx="4">
                  <c:v>24.38</c:v>
                </c:pt>
              </c:numCache>
            </c:numRef>
          </c:val>
          <c:extLst>
            <c:ext xmlns:c16="http://schemas.microsoft.com/office/drawing/2014/chart" uri="{C3380CC4-5D6E-409C-BE32-E72D297353CC}">
              <c16:uniqueId val="{00000000-2286-4948-8BCC-D0F1B7CE75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37.24</c:v>
                </c:pt>
                <c:pt idx="2">
                  <c:v>33.58</c:v>
                </c:pt>
                <c:pt idx="3">
                  <c:v>35.42</c:v>
                </c:pt>
                <c:pt idx="4">
                  <c:v>39.82</c:v>
                </c:pt>
              </c:numCache>
            </c:numRef>
          </c:val>
          <c:smooth val="0"/>
          <c:extLst>
            <c:ext xmlns:c16="http://schemas.microsoft.com/office/drawing/2014/chart" uri="{C3380CC4-5D6E-409C-BE32-E72D297353CC}">
              <c16:uniqueId val="{00000001-2286-4948-8BCC-D0F1B7CE75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1126.0899999999999</c:v>
                </c:pt>
                <c:pt idx="1">
                  <c:v>1110.06</c:v>
                </c:pt>
                <c:pt idx="2">
                  <c:v>1097.71</c:v>
                </c:pt>
                <c:pt idx="3">
                  <c:v>974.66</c:v>
                </c:pt>
                <c:pt idx="4">
                  <c:v>895.64</c:v>
                </c:pt>
              </c:numCache>
            </c:numRef>
          </c:val>
          <c:extLst>
            <c:ext xmlns:c16="http://schemas.microsoft.com/office/drawing/2014/chart" uri="{C3380CC4-5D6E-409C-BE32-E72D297353CC}">
              <c16:uniqueId val="{00000000-8557-4617-8233-BB5921775B2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783.8</c:v>
                </c:pt>
                <c:pt idx="2">
                  <c:v>778.81</c:v>
                </c:pt>
                <c:pt idx="3">
                  <c:v>718.49</c:v>
                </c:pt>
                <c:pt idx="4">
                  <c:v>743.31</c:v>
                </c:pt>
              </c:numCache>
            </c:numRef>
          </c:val>
          <c:smooth val="0"/>
          <c:extLst>
            <c:ext xmlns:c16="http://schemas.microsoft.com/office/drawing/2014/chart" uri="{C3380CC4-5D6E-409C-BE32-E72D297353CC}">
              <c16:uniqueId val="{00000001-8557-4617-8233-BB5921775B2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104.67</c:v>
                </c:pt>
                <c:pt idx="3">
                  <c:v>78.930000000000007</c:v>
                </c:pt>
                <c:pt idx="4">
                  <c:v>100</c:v>
                </c:pt>
              </c:numCache>
            </c:numRef>
          </c:val>
          <c:extLst>
            <c:ext xmlns:c16="http://schemas.microsoft.com/office/drawing/2014/chart" uri="{C3380CC4-5D6E-409C-BE32-E72D297353CC}">
              <c16:uniqueId val="{00000000-5537-4629-90BB-2D5C285B41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68.11</c:v>
                </c:pt>
                <c:pt idx="2">
                  <c:v>67.23</c:v>
                </c:pt>
                <c:pt idx="3">
                  <c:v>61.82</c:v>
                </c:pt>
                <c:pt idx="4">
                  <c:v>61.15</c:v>
                </c:pt>
              </c:numCache>
            </c:numRef>
          </c:val>
          <c:smooth val="0"/>
          <c:extLst>
            <c:ext xmlns:c16="http://schemas.microsoft.com/office/drawing/2014/chart" uri="{C3380CC4-5D6E-409C-BE32-E72D297353CC}">
              <c16:uniqueId val="{00000001-5537-4629-90BB-2D5C285B41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213.82</c:v>
                </c:pt>
                <c:pt idx="1">
                  <c:v>212.75</c:v>
                </c:pt>
                <c:pt idx="2">
                  <c:v>203.94</c:v>
                </c:pt>
                <c:pt idx="3">
                  <c:v>271.32</c:v>
                </c:pt>
                <c:pt idx="4">
                  <c:v>214.65</c:v>
                </c:pt>
              </c:numCache>
            </c:numRef>
          </c:val>
          <c:extLst>
            <c:ext xmlns:c16="http://schemas.microsoft.com/office/drawing/2014/chart" uri="{C3380CC4-5D6E-409C-BE32-E72D297353CC}">
              <c16:uniqueId val="{00000000-2643-4DA9-8CCF-96E8355B4AD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222.41</c:v>
                </c:pt>
                <c:pt idx="2">
                  <c:v>228.21</c:v>
                </c:pt>
                <c:pt idx="3">
                  <c:v>246.9</c:v>
                </c:pt>
                <c:pt idx="4">
                  <c:v>250.43</c:v>
                </c:pt>
              </c:numCache>
            </c:numRef>
          </c:val>
          <c:smooth val="0"/>
          <c:extLst>
            <c:ext xmlns:c16="http://schemas.microsoft.com/office/drawing/2014/chart" uri="{C3380CC4-5D6E-409C-BE32-E72D297353CC}">
              <c16:uniqueId val="{00000001-2643-4DA9-8CCF-96E8355B4AD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長野県　伊那市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65357</v>
      </c>
      <c r="AM8" s="54"/>
      <c r="AN8" s="54"/>
      <c r="AO8" s="54"/>
      <c r="AP8" s="54"/>
      <c r="AQ8" s="54"/>
      <c r="AR8" s="54"/>
      <c r="AS8" s="54"/>
      <c r="AT8" s="53">
        <f>データ!T6</f>
        <v>667.93</v>
      </c>
      <c r="AU8" s="53"/>
      <c r="AV8" s="53"/>
      <c r="AW8" s="53"/>
      <c r="AX8" s="53"/>
      <c r="AY8" s="53"/>
      <c r="AZ8" s="53"/>
      <c r="BA8" s="53"/>
      <c r="BB8" s="53">
        <f>データ!U6</f>
        <v>97.85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69.56</v>
      </c>
      <c r="J10" s="53"/>
      <c r="K10" s="53"/>
      <c r="L10" s="53"/>
      <c r="M10" s="53"/>
      <c r="N10" s="53"/>
      <c r="O10" s="53"/>
      <c r="P10" s="53">
        <f>データ!P6</f>
        <v>15.78</v>
      </c>
      <c r="Q10" s="53"/>
      <c r="R10" s="53"/>
      <c r="S10" s="53"/>
      <c r="T10" s="53"/>
      <c r="U10" s="53"/>
      <c r="V10" s="53"/>
      <c r="W10" s="53">
        <f>データ!Q6</f>
        <v>92.71</v>
      </c>
      <c r="X10" s="53"/>
      <c r="Y10" s="53"/>
      <c r="Z10" s="53"/>
      <c r="AA10" s="53"/>
      <c r="AB10" s="53"/>
      <c r="AC10" s="53"/>
      <c r="AD10" s="54">
        <f>データ!R6</f>
        <v>4070</v>
      </c>
      <c r="AE10" s="54"/>
      <c r="AF10" s="54"/>
      <c r="AG10" s="54"/>
      <c r="AH10" s="54"/>
      <c r="AI10" s="54"/>
      <c r="AJ10" s="54"/>
      <c r="AK10" s="2"/>
      <c r="AL10" s="54">
        <f>データ!V6</f>
        <v>10275</v>
      </c>
      <c r="AM10" s="54"/>
      <c r="AN10" s="54"/>
      <c r="AO10" s="54"/>
      <c r="AP10" s="54"/>
      <c r="AQ10" s="54"/>
      <c r="AR10" s="54"/>
      <c r="AS10" s="54"/>
      <c r="AT10" s="53">
        <f>データ!W6</f>
        <v>5.29</v>
      </c>
      <c r="AU10" s="53"/>
      <c r="AV10" s="53"/>
      <c r="AW10" s="53"/>
      <c r="AX10" s="53"/>
      <c r="AY10" s="53"/>
      <c r="AZ10" s="53"/>
      <c r="BA10" s="53"/>
      <c r="BB10" s="53">
        <f>データ!X6</f>
        <v>1942.34</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1K/KWFZLq51EWN5tWmGqbxmaQRDEclANPh8VwA501VmlBSyrFPJX0WwapPGmCTMixeP7MqilM+USOjwtKiQJqw==" saltValue="5DxwPfMGkTZomxXBAtHl1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202096</v>
      </c>
      <c r="D6" s="19">
        <f t="shared" si="3"/>
        <v>46</v>
      </c>
      <c r="E6" s="19">
        <f t="shared" si="3"/>
        <v>17</v>
      </c>
      <c r="F6" s="19">
        <f t="shared" si="3"/>
        <v>5</v>
      </c>
      <c r="G6" s="19">
        <f t="shared" si="3"/>
        <v>0</v>
      </c>
      <c r="H6" s="19" t="str">
        <f t="shared" si="3"/>
        <v>長野県　伊那市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69.56</v>
      </c>
      <c r="P6" s="20">
        <f t="shared" si="3"/>
        <v>15.78</v>
      </c>
      <c r="Q6" s="20">
        <f t="shared" si="3"/>
        <v>92.71</v>
      </c>
      <c r="R6" s="20">
        <f t="shared" si="3"/>
        <v>4070</v>
      </c>
      <c r="S6" s="20">
        <f t="shared" si="3"/>
        <v>65357</v>
      </c>
      <c r="T6" s="20">
        <f t="shared" si="3"/>
        <v>667.93</v>
      </c>
      <c r="U6" s="20">
        <f t="shared" si="3"/>
        <v>97.85</v>
      </c>
      <c r="V6" s="20">
        <f t="shared" si="3"/>
        <v>10275</v>
      </c>
      <c r="W6" s="20">
        <f t="shared" si="3"/>
        <v>5.29</v>
      </c>
      <c r="X6" s="20">
        <f t="shared" si="3"/>
        <v>1942.34</v>
      </c>
      <c r="Y6" s="21">
        <f>IF(Y7="",NA(),Y7)</f>
        <v>99.14</v>
      </c>
      <c r="Z6" s="21">
        <f t="shared" ref="Z6:AH6" si="4">IF(Z7="",NA(),Z7)</f>
        <v>101.32</v>
      </c>
      <c r="AA6" s="21">
        <f t="shared" si="4"/>
        <v>94.48</v>
      </c>
      <c r="AB6" s="21">
        <f t="shared" si="4"/>
        <v>94.73</v>
      </c>
      <c r="AC6" s="21">
        <f t="shared" si="4"/>
        <v>96.77</v>
      </c>
      <c r="AD6" s="21">
        <f t="shared" si="4"/>
        <v>103.6</v>
      </c>
      <c r="AE6" s="21">
        <f t="shared" si="4"/>
        <v>103.09</v>
      </c>
      <c r="AF6" s="21">
        <f t="shared" si="4"/>
        <v>102.11</v>
      </c>
      <c r="AG6" s="21">
        <f t="shared" si="4"/>
        <v>101.91</v>
      </c>
      <c r="AH6" s="21">
        <f t="shared" si="4"/>
        <v>103.07</v>
      </c>
      <c r="AI6" s="20" t="str">
        <f>IF(AI7="","",IF(AI7="-","【-】","【"&amp;SUBSTITUTE(TEXT(AI7,"#,##0.00"),"-","△")&amp;"】"))</f>
        <v>【104.44】</v>
      </c>
      <c r="AJ6" s="21">
        <f>IF(AJ7="",NA(),AJ7)</f>
        <v>77.239999999999995</v>
      </c>
      <c r="AK6" s="21">
        <f t="shared" ref="AK6:AS6" si="5">IF(AK7="",NA(),AK7)</f>
        <v>72.5</v>
      </c>
      <c r="AL6" s="21">
        <f t="shared" si="5"/>
        <v>92.66</v>
      </c>
      <c r="AM6" s="21">
        <f t="shared" si="5"/>
        <v>109.16</v>
      </c>
      <c r="AN6" s="21">
        <f t="shared" si="5"/>
        <v>120.66</v>
      </c>
      <c r="AO6" s="21">
        <f t="shared" si="5"/>
        <v>193.99</v>
      </c>
      <c r="AP6" s="21">
        <f t="shared" si="5"/>
        <v>101.24</v>
      </c>
      <c r="AQ6" s="21">
        <f t="shared" si="5"/>
        <v>124.9</v>
      </c>
      <c r="AR6" s="21">
        <f t="shared" si="5"/>
        <v>124.8</v>
      </c>
      <c r="AS6" s="21">
        <f t="shared" si="5"/>
        <v>120.64</v>
      </c>
      <c r="AT6" s="20" t="str">
        <f>IF(AT7="","",IF(AT7="-","【-】","【"&amp;SUBSTITUTE(TEXT(AT7,"#,##0.00"),"-","△")&amp;"】"))</f>
        <v>【124.06】</v>
      </c>
      <c r="AU6" s="21">
        <f>IF(AU7="",NA(),AU7)</f>
        <v>35.200000000000003</v>
      </c>
      <c r="AV6" s="21">
        <f t="shared" ref="AV6:BD6" si="6">IF(AV7="",NA(),AV7)</f>
        <v>39.130000000000003</v>
      </c>
      <c r="AW6" s="21">
        <f t="shared" si="6"/>
        <v>15.34</v>
      </c>
      <c r="AX6" s="21">
        <f t="shared" si="6"/>
        <v>10.72</v>
      </c>
      <c r="AY6" s="21">
        <f t="shared" si="6"/>
        <v>24.38</v>
      </c>
      <c r="AZ6" s="21">
        <f t="shared" si="6"/>
        <v>26.99</v>
      </c>
      <c r="BA6" s="21">
        <f t="shared" si="6"/>
        <v>37.24</v>
      </c>
      <c r="BB6" s="21">
        <f t="shared" si="6"/>
        <v>33.58</v>
      </c>
      <c r="BC6" s="21">
        <f t="shared" si="6"/>
        <v>35.42</v>
      </c>
      <c r="BD6" s="21">
        <f t="shared" si="6"/>
        <v>39.82</v>
      </c>
      <c r="BE6" s="20" t="str">
        <f>IF(BE7="","",IF(BE7="-","【-】","【"&amp;SUBSTITUTE(TEXT(BE7,"#,##0.00"),"-","△")&amp;"】"))</f>
        <v>【42.02】</v>
      </c>
      <c r="BF6" s="21">
        <f>IF(BF7="",NA(),BF7)</f>
        <v>1126.0899999999999</v>
      </c>
      <c r="BG6" s="21">
        <f t="shared" ref="BG6:BO6" si="7">IF(BG7="",NA(),BG7)</f>
        <v>1110.06</v>
      </c>
      <c r="BH6" s="21">
        <f t="shared" si="7"/>
        <v>1097.71</v>
      </c>
      <c r="BI6" s="21">
        <f t="shared" si="7"/>
        <v>974.66</v>
      </c>
      <c r="BJ6" s="21">
        <f t="shared" si="7"/>
        <v>895.64</v>
      </c>
      <c r="BK6" s="21">
        <f t="shared" si="7"/>
        <v>826.83</v>
      </c>
      <c r="BL6" s="21">
        <f t="shared" si="7"/>
        <v>783.8</v>
      </c>
      <c r="BM6" s="21">
        <f t="shared" si="7"/>
        <v>778.81</v>
      </c>
      <c r="BN6" s="21">
        <f t="shared" si="7"/>
        <v>718.49</v>
      </c>
      <c r="BO6" s="21">
        <f t="shared" si="7"/>
        <v>743.31</v>
      </c>
      <c r="BP6" s="20" t="str">
        <f>IF(BP7="","",IF(BP7="-","【-】","【"&amp;SUBSTITUTE(TEXT(BP7,"#,##0.00"),"-","△")&amp;"】"))</f>
        <v>【785.10】</v>
      </c>
      <c r="BQ6" s="21">
        <f>IF(BQ7="",NA(),BQ7)</f>
        <v>100</v>
      </c>
      <c r="BR6" s="21">
        <f t="shared" ref="BR6:BZ6" si="8">IF(BR7="",NA(),BR7)</f>
        <v>100</v>
      </c>
      <c r="BS6" s="21">
        <f t="shared" si="8"/>
        <v>104.67</v>
      </c>
      <c r="BT6" s="21">
        <f t="shared" si="8"/>
        <v>78.930000000000007</v>
      </c>
      <c r="BU6" s="21">
        <f t="shared" si="8"/>
        <v>100</v>
      </c>
      <c r="BV6" s="21">
        <f t="shared" si="8"/>
        <v>57.31</v>
      </c>
      <c r="BW6" s="21">
        <f t="shared" si="8"/>
        <v>68.11</v>
      </c>
      <c r="BX6" s="21">
        <f t="shared" si="8"/>
        <v>67.23</v>
      </c>
      <c r="BY6" s="21">
        <f t="shared" si="8"/>
        <v>61.82</v>
      </c>
      <c r="BZ6" s="21">
        <f t="shared" si="8"/>
        <v>61.15</v>
      </c>
      <c r="CA6" s="20" t="str">
        <f>IF(CA7="","",IF(CA7="-","【-】","【"&amp;SUBSTITUTE(TEXT(CA7,"#,##0.00"),"-","△")&amp;"】"))</f>
        <v>【56.93】</v>
      </c>
      <c r="CB6" s="21">
        <f>IF(CB7="",NA(),CB7)</f>
        <v>213.82</v>
      </c>
      <c r="CC6" s="21">
        <f t="shared" ref="CC6:CK6" si="9">IF(CC7="",NA(),CC7)</f>
        <v>212.75</v>
      </c>
      <c r="CD6" s="21">
        <f t="shared" si="9"/>
        <v>203.94</v>
      </c>
      <c r="CE6" s="21">
        <f t="shared" si="9"/>
        <v>271.32</v>
      </c>
      <c r="CF6" s="21">
        <f t="shared" si="9"/>
        <v>214.65</v>
      </c>
      <c r="CG6" s="21">
        <f t="shared" si="9"/>
        <v>273.52</v>
      </c>
      <c r="CH6" s="21">
        <f t="shared" si="9"/>
        <v>222.41</v>
      </c>
      <c r="CI6" s="21">
        <f t="shared" si="9"/>
        <v>228.21</v>
      </c>
      <c r="CJ6" s="21">
        <f t="shared" si="9"/>
        <v>246.9</v>
      </c>
      <c r="CK6" s="21">
        <f t="shared" si="9"/>
        <v>250.43</v>
      </c>
      <c r="CL6" s="20" t="str">
        <f>IF(CL7="","",IF(CL7="-","【-】","【"&amp;SUBSTITUTE(TEXT(CL7,"#,##0.00"),"-","△")&amp;"】"))</f>
        <v>【271.15】</v>
      </c>
      <c r="CM6" s="21">
        <f>IF(CM7="",NA(),CM7)</f>
        <v>44.6</v>
      </c>
      <c r="CN6" s="21">
        <f t="shared" ref="CN6:CV6" si="10">IF(CN7="",NA(),CN7)</f>
        <v>46.65</v>
      </c>
      <c r="CO6" s="21">
        <f t="shared" si="10"/>
        <v>43.96</v>
      </c>
      <c r="CP6" s="21">
        <f t="shared" si="10"/>
        <v>43.36</v>
      </c>
      <c r="CQ6" s="21">
        <f t="shared" si="10"/>
        <v>44.55</v>
      </c>
      <c r="CR6" s="21">
        <f t="shared" si="10"/>
        <v>50.14</v>
      </c>
      <c r="CS6" s="21">
        <f t="shared" si="10"/>
        <v>55.26</v>
      </c>
      <c r="CT6" s="21">
        <f t="shared" si="10"/>
        <v>54.54</v>
      </c>
      <c r="CU6" s="21">
        <f t="shared" si="10"/>
        <v>52.9</v>
      </c>
      <c r="CV6" s="21">
        <f t="shared" si="10"/>
        <v>52.63</v>
      </c>
      <c r="CW6" s="20" t="str">
        <f>IF(CW7="","",IF(CW7="-","【-】","【"&amp;SUBSTITUTE(TEXT(CW7,"#,##0.00"),"-","△")&amp;"】"))</f>
        <v>【49.87】</v>
      </c>
      <c r="CX6" s="21">
        <f>IF(CX7="",NA(),CX7)</f>
        <v>95.43</v>
      </c>
      <c r="CY6" s="21">
        <f t="shared" ref="CY6:DG6" si="11">IF(CY7="",NA(),CY7)</f>
        <v>96.92</v>
      </c>
      <c r="CZ6" s="21">
        <f t="shared" si="11"/>
        <v>96.94</v>
      </c>
      <c r="DA6" s="21">
        <f t="shared" si="11"/>
        <v>97</v>
      </c>
      <c r="DB6" s="21">
        <f t="shared" si="11"/>
        <v>96.97</v>
      </c>
      <c r="DC6" s="21">
        <f t="shared" si="11"/>
        <v>84.98</v>
      </c>
      <c r="DD6" s="21">
        <f t="shared" si="11"/>
        <v>90.52</v>
      </c>
      <c r="DE6" s="21">
        <f t="shared" si="11"/>
        <v>90.3</v>
      </c>
      <c r="DF6" s="21">
        <f t="shared" si="11"/>
        <v>90.3</v>
      </c>
      <c r="DG6" s="21">
        <f t="shared" si="11"/>
        <v>90.32</v>
      </c>
      <c r="DH6" s="20" t="str">
        <f>IF(DH7="","",IF(DH7="-","【-】","【"&amp;SUBSTITUTE(TEXT(DH7,"#,##0.00"),"-","△")&amp;"】"))</f>
        <v>【87.54】</v>
      </c>
      <c r="DI6" s="21">
        <f>IF(DI7="",NA(),DI7)</f>
        <v>34.380000000000003</v>
      </c>
      <c r="DJ6" s="21">
        <f t="shared" ref="DJ6:DR6" si="12">IF(DJ7="",NA(),DJ7)</f>
        <v>36.47</v>
      </c>
      <c r="DK6" s="21">
        <f t="shared" si="12"/>
        <v>38.020000000000003</v>
      </c>
      <c r="DL6" s="21">
        <f t="shared" si="12"/>
        <v>40</v>
      </c>
      <c r="DM6" s="21">
        <f t="shared" si="12"/>
        <v>41.71</v>
      </c>
      <c r="DN6" s="21">
        <f t="shared" si="12"/>
        <v>23.06</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202096</v>
      </c>
      <c r="D7" s="23">
        <v>46</v>
      </c>
      <c r="E7" s="23">
        <v>17</v>
      </c>
      <c r="F7" s="23">
        <v>5</v>
      </c>
      <c r="G7" s="23">
        <v>0</v>
      </c>
      <c r="H7" s="23" t="s">
        <v>96</v>
      </c>
      <c r="I7" s="23" t="s">
        <v>97</v>
      </c>
      <c r="J7" s="23" t="s">
        <v>98</v>
      </c>
      <c r="K7" s="23" t="s">
        <v>99</v>
      </c>
      <c r="L7" s="23" t="s">
        <v>100</v>
      </c>
      <c r="M7" s="23" t="s">
        <v>101</v>
      </c>
      <c r="N7" s="24" t="s">
        <v>102</v>
      </c>
      <c r="O7" s="24">
        <v>69.56</v>
      </c>
      <c r="P7" s="24">
        <v>15.78</v>
      </c>
      <c r="Q7" s="24">
        <v>92.71</v>
      </c>
      <c r="R7" s="24">
        <v>4070</v>
      </c>
      <c r="S7" s="24">
        <v>65357</v>
      </c>
      <c r="T7" s="24">
        <v>667.93</v>
      </c>
      <c r="U7" s="24">
        <v>97.85</v>
      </c>
      <c r="V7" s="24">
        <v>10275</v>
      </c>
      <c r="W7" s="24">
        <v>5.29</v>
      </c>
      <c r="X7" s="24">
        <v>1942.34</v>
      </c>
      <c r="Y7" s="24">
        <v>99.14</v>
      </c>
      <c r="Z7" s="24">
        <v>101.32</v>
      </c>
      <c r="AA7" s="24">
        <v>94.48</v>
      </c>
      <c r="AB7" s="24">
        <v>94.73</v>
      </c>
      <c r="AC7" s="24">
        <v>96.77</v>
      </c>
      <c r="AD7" s="24">
        <v>103.6</v>
      </c>
      <c r="AE7" s="24">
        <v>103.09</v>
      </c>
      <c r="AF7" s="24">
        <v>102.11</v>
      </c>
      <c r="AG7" s="24">
        <v>101.91</v>
      </c>
      <c r="AH7" s="24">
        <v>103.07</v>
      </c>
      <c r="AI7" s="24">
        <v>104.44</v>
      </c>
      <c r="AJ7" s="24">
        <v>77.239999999999995</v>
      </c>
      <c r="AK7" s="24">
        <v>72.5</v>
      </c>
      <c r="AL7" s="24">
        <v>92.66</v>
      </c>
      <c r="AM7" s="24">
        <v>109.16</v>
      </c>
      <c r="AN7" s="24">
        <v>120.66</v>
      </c>
      <c r="AO7" s="24">
        <v>193.99</v>
      </c>
      <c r="AP7" s="24">
        <v>101.24</v>
      </c>
      <c r="AQ7" s="24">
        <v>124.9</v>
      </c>
      <c r="AR7" s="24">
        <v>124.8</v>
      </c>
      <c r="AS7" s="24">
        <v>120.64</v>
      </c>
      <c r="AT7" s="24">
        <v>124.06</v>
      </c>
      <c r="AU7" s="24">
        <v>35.200000000000003</v>
      </c>
      <c r="AV7" s="24">
        <v>39.130000000000003</v>
      </c>
      <c r="AW7" s="24">
        <v>15.34</v>
      </c>
      <c r="AX7" s="24">
        <v>10.72</v>
      </c>
      <c r="AY7" s="24">
        <v>24.38</v>
      </c>
      <c r="AZ7" s="24">
        <v>26.99</v>
      </c>
      <c r="BA7" s="24">
        <v>37.24</v>
      </c>
      <c r="BB7" s="24">
        <v>33.58</v>
      </c>
      <c r="BC7" s="24">
        <v>35.42</v>
      </c>
      <c r="BD7" s="24">
        <v>39.82</v>
      </c>
      <c r="BE7" s="24">
        <v>42.02</v>
      </c>
      <c r="BF7" s="24">
        <v>1126.0899999999999</v>
      </c>
      <c r="BG7" s="24">
        <v>1110.06</v>
      </c>
      <c r="BH7" s="24">
        <v>1097.71</v>
      </c>
      <c r="BI7" s="24">
        <v>974.66</v>
      </c>
      <c r="BJ7" s="24">
        <v>895.64</v>
      </c>
      <c r="BK7" s="24">
        <v>826.83</v>
      </c>
      <c r="BL7" s="24">
        <v>783.8</v>
      </c>
      <c r="BM7" s="24">
        <v>778.81</v>
      </c>
      <c r="BN7" s="24">
        <v>718.49</v>
      </c>
      <c r="BO7" s="24">
        <v>743.31</v>
      </c>
      <c r="BP7" s="24">
        <v>785.1</v>
      </c>
      <c r="BQ7" s="24">
        <v>100</v>
      </c>
      <c r="BR7" s="24">
        <v>100</v>
      </c>
      <c r="BS7" s="24">
        <v>104.67</v>
      </c>
      <c r="BT7" s="24">
        <v>78.930000000000007</v>
      </c>
      <c r="BU7" s="24">
        <v>100</v>
      </c>
      <c r="BV7" s="24">
        <v>57.31</v>
      </c>
      <c r="BW7" s="24">
        <v>68.11</v>
      </c>
      <c r="BX7" s="24">
        <v>67.23</v>
      </c>
      <c r="BY7" s="24">
        <v>61.82</v>
      </c>
      <c r="BZ7" s="24">
        <v>61.15</v>
      </c>
      <c r="CA7" s="24">
        <v>56.93</v>
      </c>
      <c r="CB7" s="24">
        <v>213.82</v>
      </c>
      <c r="CC7" s="24">
        <v>212.75</v>
      </c>
      <c r="CD7" s="24">
        <v>203.94</v>
      </c>
      <c r="CE7" s="24">
        <v>271.32</v>
      </c>
      <c r="CF7" s="24">
        <v>214.65</v>
      </c>
      <c r="CG7" s="24">
        <v>273.52</v>
      </c>
      <c r="CH7" s="24">
        <v>222.41</v>
      </c>
      <c r="CI7" s="24">
        <v>228.21</v>
      </c>
      <c r="CJ7" s="24">
        <v>246.9</v>
      </c>
      <c r="CK7" s="24">
        <v>250.43</v>
      </c>
      <c r="CL7" s="24">
        <v>271.14999999999998</v>
      </c>
      <c r="CM7" s="24">
        <v>44.6</v>
      </c>
      <c r="CN7" s="24">
        <v>46.65</v>
      </c>
      <c r="CO7" s="24">
        <v>43.96</v>
      </c>
      <c r="CP7" s="24">
        <v>43.36</v>
      </c>
      <c r="CQ7" s="24">
        <v>44.55</v>
      </c>
      <c r="CR7" s="24">
        <v>50.14</v>
      </c>
      <c r="CS7" s="24">
        <v>55.26</v>
      </c>
      <c r="CT7" s="24">
        <v>54.54</v>
      </c>
      <c r="CU7" s="24">
        <v>52.9</v>
      </c>
      <c r="CV7" s="24">
        <v>52.63</v>
      </c>
      <c r="CW7" s="24">
        <v>49.87</v>
      </c>
      <c r="CX7" s="24">
        <v>95.43</v>
      </c>
      <c r="CY7" s="24">
        <v>96.92</v>
      </c>
      <c r="CZ7" s="24">
        <v>96.94</v>
      </c>
      <c r="DA7" s="24">
        <v>97</v>
      </c>
      <c r="DB7" s="24">
        <v>96.97</v>
      </c>
      <c r="DC7" s="24">
        <v>84.98</v>
      </c>
      <c r="DD7" s="24">
        <v>90.52</v>
      </c>
      <c r="DE7" s="24">
        <v>90.3</v>
      </c>
      <c r="DF7" s="24">
        <v>90.3</v>
      </c>
      <c r="DG7" s="24">
        <v>90.32</v>
      </c>
      <c r="DH7" s="24">
        <v>87.54</v>
      </c>
      <c r="DI7" s="24">
        <v>34.380000000000003</v>
      </c>
      <c r="DJ7" s="24">
        <v>36.47</v>
      </c>
      <c r="DK7" s="24">
        <v>38.020000000000003</v>
      </c>
      <c r="DL7" s="24">
        <v>40</v>
      </c>
      <c r="DM7" s="24">
        <v>41.71</v>
      </c>
      <c r="DN7" s="24">
        <v>23.06</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2025-01-24T07:17:43Z</dcterms:created>
  <dcterms:modified xsi:type="dcterms:W3CDTF">2025-01-31T03:58:04Z</dcterms:modified>
  <cp:category/>
</cp:coreProperties>
</file>