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r3xvoZZVcw95IFiz4cct5FcPrjtiyZm0fPJk5l1AcnUW6HHfqQj177RL97Y+A3B/c+e0m6Et/Ad15S/TFuX/bQ==" workbookSaltValue="cMd8gaxkVvEBVvL+Lj6Z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<sst xmlns="http://schemas.openxmlformats.org/spreadsheetml/2006/main" count="231" uniqueCount="117">
  <si>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</si>
  <si>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</si>
  <si>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</si>
  <si>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</si>
  <si>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</si>
  <si>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</si>
  <si>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</si>
  <si>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</si>
  <si>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</si>
  <si>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</si>
  <si>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</si>
  <si>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</si>
  <si>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</si>
  <si>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</si>
  <si>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</si>
  <si>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</si>
  <si>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</si>
  <si>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</si>
  <si>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</si>
  <si>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</si>
  <si>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</si>
  <si>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</si>
  <si>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</si>
  <si>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</si>
  <si>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</si>
  <si>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</si>
  <si>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</si>
  <si>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</si>
  <si>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</si>
  <si>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</si>
  <si>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</si>
  <si>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</si>
  <si>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</si>
  <si>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</si>
  <si>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</si>
  <si>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</si>
  <si>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</si>
  <si>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</si>
  <si>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</si>
  <si>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</si>
  <si>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</si>
  <si>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</si>
  <si>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</si>
  <si>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</si>
  <si>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</si>
  <si>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</si>
  <si>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</si>
  <si>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</si>
  <si>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</si>
  <si>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</si>
  <si>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</si>
  <si>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</si>
  <si>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</si>
  <si>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</si>
  <si>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</si>
  <si>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</si>
  <si>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</si>
  <si>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</si>
  <si>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</si>
  <si>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</si>
  <si>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</si>
  <si>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</si>
  <si>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</si>
  <si>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</si>
  <si>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</si>
  <si>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</si>
  <si>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</si>
  <si>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</si>
  <si>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</si>
  <si>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</si>
  <si>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</si>
  <si>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</si>
  <si>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</si>
  <si>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</si>
  <si>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</si>
  <si>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</si>
  <si>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</si>
  <si>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</si>
  <si>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</si>
  <si>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</si>
  <si>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</si>
  <si>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</si>
  <si>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</si>
  <si>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</si>
  <si>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</si>
  <si>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</si>
  <si>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</si>
  <si>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</si>
  <si>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</si>
  <si>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</si>
  <si>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</si>
  <si>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</si>
  <si>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</si>
  <si>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</si>
  <si>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</si>
  <si>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</si>
  <si>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</si>
  <si>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</si>
  <si>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</si>
  <si>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</si>
  <si>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</si>
  <si>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</si>
  <si>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</si>
  <si>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</si>
  <si>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</si>
  <si>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</si>
  <si>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</si>
  <si>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</si>
  <si>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</si>
  <si>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</si>
  <si>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</si>
  <si>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</si>
  <si>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</si>
  <si>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</si>
  <si>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区域内人口が48人と非常に規模が小さく基本的には赤字基調の事業です。小規模な事業のため使用料等により費用を賄うことが難しく、突発的な修繕など個別の事案に大きな影響を受けやすくなっています。
　修繕費、委託料の増加に伴う汚水処理費の増加で①経常収支比率や⑤経費回収率が減少に転じ、⑥汚水処理原価も増加に転じました。営業収益が減少したことで②累積欠損金比率はわずかに増加しています。
　③流動比率は減少しましたが、小規模事業のため未払金の増減などの影響が現れやすくなっています。
　④企業債残高対事業規模比率は、企業債残高がないためゼロとなっています。
　⑦施設利用率は事業が小さいため低い値で推移しています。
　⑧水洗化率は100％となっています。</t>
    <rPh sb="1" eb="3">
      <t>ショリ</t>
    </rPh>
    <rPh sb="3" eb="5">
      <t>クイキ</t>
    </rPh>
    <rPh sb="5" eb="6">
      <t>ナイ</t>
    </rPh>
    <rPh sb="6" eb="8">
      <t>ジンコウ</t>
    </rPh>
    <rPh sb="11" eb="12">
      <t>ニン</t>
    </rPh>
    <rPh sb="13" eb="15">
      <t>ヒジョウ</t>
    </rPh>
    <rPh sb="16" eb="18">
      <t>キボ</t>
    </rPh>
    <rPh sb="19" eb="20">
      <t>チイ</t>
    </rPh>
    <rPh sb="22" eb="25">
      <t>キホンテキ</t>
    </rPh>
    <rPh sb="27" eb="29">
      <t>アカジ</t>
    </rPh>
    <rPh sb="29" eb="31">
      <t>キチョウ</t>
    </rPh>
    <rPh sb="32" eb="34">
      <t>ジギョウ</t>
    </rPh>
    <rPh sb="37" eb="40">
      <t>ショウキボ</t>
    </rPh>
    <rPh sb="41" eb="43">
      <t>ジギョウ</t>
    </rPh>
    <rPh sb="46" eb="49">
      <t>シヨウリョウ</t>
    </rPh>
    <rPh sb="49" eb="50">
      <t>トウ</t>
    </rPh>
    <rPh sb="53" eb="55">
      <t>ヒヨウ</t>
    </rPh>
    <rPh sb="56" eb="57">
      <t>マカナ</t>
    </rPh>
    <rPh sb="61" eb="62">
      <t>ムズカ</t>
    </rPh>
    <rPh sb="65" eb="68">
      <t>トッパツテキ</t>
    </rPh>
    <rPh sb="69" eb="71">
      <t>シュウゼン</t>
    </rPh>
    <rPh sb="73" eb="75">
      <t>コベツ</t>
    </rPh>
    <rPh sb="76" eb="78">
      <t>ジアン</t>
    </rPh>
    <rPh sb="79" eb="80">
      <t>オオ</t>
    </rPh>
    <rPh sb="82" eb="84">
      <t>エイキョウ</t>
    </rPh>
    <rPh sb="85" eb="86">
      <t>ウ</t>
    </rPh>
    <rPh sb="99" eb="102">
      <t>シュウゼンヒ</t>
    </rPh>
    <rPh sb="103" eb="106">
      <t>イタクリョウ</t>
    </rPh>
    <rPh sb="107" eb="109">
      <t>ゾウカ</t>
    </rPh>
    <rPh sb="110" eb="111">
      <t>トモナ</t>
    </rPh>
    <rPh sb="112" eb="114">
      <t>オスイ</t>
    </rPh>
    <rPh sb="114" eb="116">
      <t>ショリ</t>
    </rPh>
    <rPh sb="116" eb="117">
      <t>ヒ</t>
    </rPh>
    <rPh sb="118" eb="120">
      <t>ゾウカ</t>
    </rPh>
    <rPh sb="122" eb="124">
      <t>ケイジョウ</t>
    </rPh>
    <rPh sb="124" eb="126">
      <t>シュウシ</t>
    </rPh>
    <rPh sb="126" eb="128">
      <t>ヒリツ</t>
    </rPh>
    <rPh sb="130" eb="132">
      <t>ケイヒ</t>
    </rPh>
    <rPh sb="132" eb="134">
      <t>カイシュウ</t>
    </rPh>
    <rPh sb="134" eb="135">
      <t>リツ</t>
    </rPh>
    <rPh sb="136" eb="138">
      <t>ゲンショウ</t>
    </rPh>
    <rPh sb="139" eb="140">
      <t>テン</t>
    </rPh>
    <rPh sb="150" eb="152">
      <t>ゾウカ</t>
    </rPh>
    <rPh sb="153" eb="154">
      <t>テン</t>
    </rPh>
    <rPh sb="159" eb="161">
      <t>エイギョウ</t>
    </rPh>
    <rPh sb="161" eb="163">
      <t>シュウエキ</t>
    </rPh>
    <rPh sb="164" eb="166">
      <t>ゲンショウ</t>
    </rPh>
    <rPh sb="172" eb="174">
      <t>ルイセキ</t>
    </rPh>
    <rPh sb="174" eb="177">
      <t>ケッソンキン</t>
    </rPh>
    <rPh sb="177" eb="179">
      <t>ヒリツ</t>
    </rPh>
    <rPh sb="184" eb="186">
      <t>ゾウカ</t>
    </rPh>
    <rPh sb="195" eb="197">
      <t>リュウドウ</t>
    </rPh>
    <rPh sb="197" eb="199">
      <t>ヒリツ</t>
    </rPh>
    <rPh sb="200" eb="202">
      <t>ゲンショウ</t>
    </rPh>
    <rPh sb="208" eb="211">
      <t>ショウキボ</t>
    </rPh>
    <rPh sb="211" eb="213">
      <t>ジギョウ</t>
    </rPh>
    <rPh sb="216" eb="217">
      <t>ミ</t>
    </rPh>
    <rPh sb="217" eb="218">
      <t>バラ</t>
    </rPh>
    <rPh sb="218" eb="219">
      <t>キン</t>
    </rPh>
    <rPh sb="220" eb="222">
      <t>ゾウゲン</t>
    </rPh>
    <rPh sb="225" eb="227">
      <t>エイキョウ</t>
    </rPh>
    <rPh sb="228" eb="229">
      <t>アラワ</t>
    </rPh>
    <rPh sb="243" eb="245">
      <t>キギョウ</t>
    </rPh>
    <rPh sb="245" eb="246">
      <t>サイ</t>
    </rPh>
    <rPh sb="246" eb="248">
      <t>ザンダカ</t>
    </rPh>
    <rPh sb="248" eb="249">
      <t>タイ</t>
    </rPh>
    <rPh sb="249" eb="251">
      <t>ジギョウ</t>
    </rPh>
    <rPh sb="251" eb="253">
      <t>キボ</t>
    </rPh>
    <rPh sb="253" eb="255">
      <t>ヒリツ</t>
    </rPh>
    <rPh sb="257" eb="259">
      <t>キギョウ</t>
    </rPh>
    <rPh sb="259" eb="260">
      <t>サイ</t>
    </rPh>
    <rPh sb="260" eb="262">
      <t>ザンダカ</t>
    </rPh>
    <rPh sb="280" eb="282">
      <t>シセツ</t>
    </rPh>
    <rPh sb="282" eb="285">
      <t>リヨウリツ</t>
    </rPh>
    <rPh sb="286" eb="288">
      <t>ジギョウ</t>
    </rPh>
    <rPh sb="289" eb="290">
      <t>チイ</t>
    </rPh>
    <rPh sb="294" eb="295">
      <t>ヒク</t>
    </rPh>
    <rPh sb="296" eb="297">
      <t>アタイ</t>
    </rPh>
    <rPh sb="298" eb="300">
      <t>スイイ</t>
    </rPh>
    <rPh sb="309" eb="312">
      <t>スイセンカ</t>
    </rPh>
    <rPh sb="312" eb="313">
      <t>リツ</t>
    </rPh>
    <phoneticPr fontId="4"/>
  </si>
  <si>
    <t>　処理人口が50人未満で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の使用料を見直す必要がありますが、費用に見合う使用料を求めるのは現実的ではなく、当面は他の下水道事業と合わせた全体的な視点で経営を行う方針としています。
　令和元年度に５回目の改定を行った経営健全化計画に基づき、経営の健全化を目指して取り組んでいきます。</t>
    <rPh sb="1" eb="3">
      <t>ショリ</t>
    </rPh>
    <rPh sb="3" eb="5">
      <t>ジンコウ</t>
    </rPh>
    <rPh sb="8" eb="9">
      <t>ニン</t>
    </rPh>
    <rPh sb="9" eb="11">
      <t>ミマン</t>
    </rPh>
    <rPh sb="12" eb="15">
      <t>スイセンカ</t>
    </rPh>
    <rPh sb="15" eb="16">
      <t>リツ</t>
    </rPh>
    <rPh sb="19" eb="21">
      <t>イジョウ</t>
    </rPh>
    <rPh sb="21" eb="22">
      <t>ノ</t>
    </rPh>
    <rPh sb="25" eb="27">
      <t>ジョウキョウ</t>
    </rPh>
    <rPh sb="30" eb="33">
      <t>コウゾウテキ</t>
    </rPh>
    <rPh sb="34" eb="36">
      <t>シュウシ</t>
    </rPh>
    <rPh sb="37" eb="39">
      <t>カイゼン</t>
    </rPh>
    <rPh sb="40" eb="41">
      <t>ハカ</t>
    </rPh>
    <rPh sb="46" eb="48">
      <t>ヒヨウ</t>
    </rPh>
    <rPh sb="49" eb="50">
      <t>ヘ</t>
    </rPh>
    <rPh sb="53" eb="55">
      <t>シュウニュウ</t>
    </rPh>
    <rPh sb="56" eb="57">
      <t>フ</t>
    </rPh>
    <rPh sb="68" eb="70">
      <t>ケイヒ</t>
    </rPh>
    <rPh sb="71" eb="73">
      <t>サクゲン</t>
    </rPh>
    <rPh sb="74" eb="76">
      <t>ゲンカイ</t>
    </rPh>
    <rPh sb="77" eb="78">
      <t>チカ</t>
    </rPh>
    <rPh sb="89" eb="92">
      <t>トッパツテキ</t>
    </rPh>
    <rPh sb="93" eb="96">
      <t>シュウゼンヒ</t>
    </rPh>
    <rPh sb="96" eb="97">
      <t>トウ</t>
    </rPh>
    <rPh sb="98" eb="100">
      <t>ハッセイ</t>
    </rPh>
    <rPh sb="103" eb="105">
      <t>シュウシ</t>
    </rPh>
    <rPh sb="106" eb="108">
      <t>アッカ</t>
    </rPh>
    <rPh sb="109" eb="110">
      <t>サ</t>
    </rPh>
    <rPh sb="122" eb="124">
      <t>シュウニュウ</t>
    </rPh>
    <rPh sb="125" eb="126">
      <t>フ</t>
    </rPh>
    <rPh sb="131" eb="132">
      <t>タ</t>
    </rPh>
    <rPh sb="132" eb="134">
      <t>カイケイ</t>
    </rPh>
    <rPh sb="137" eb="139">
      <t>ホジョ</t>
    </rPh>
    <rPh sb="140" eb="141">
      <t>ウ</t>
    </rPh>
    <rPh sb="144" eb="147">
      <t>ゲスイドウ</t>
    </rPh>
    <rPh sb="148" eb="151">
      <t>シヨウリョウ</t>
    </rPh>
    <rPh sb="152" eb="154">
      <t>ミナオ</t>
    </rPh>
    <rPh sb="155" eb="157">
      <t>ヒツヨウ</t>
    </rPh>
    <rPh sb="164" eb="166">
      <t>ヒヨウ</t>
    </rPh>
    <rPh sb="167" eb="169">
      <t>ミア</t>
    </rPh>
    <rPh sb="170" eb="173">
      <t>シヨウリョウ</t>
    </rPh>
    <rPh sb="174" eb="175">
      <t>モト</t>
    </rPh>
    <rPh sb="179" eb="182">
      <t>ゲンジツテキ</t>
    </rPh>
    <rPh sb="187" eb="189">
      <t>トウメン</t>
    </rPh>
    <rPh sb="190" eb="191">
      <t>ホカ</t>
    </rPh>
    <rPh sb="192" eb="195">
      <t>ゲスイドウ</t>
    </rPh>
    <rPh sb="195" eb="197">
      <t>ジギョウ</t>
    </rPh>
    <rPh sb="198" eb="199">
      <t>ア</t>
    </rPh>
    <rPh sb="202" eb="205">
      <t>ゼンタイテキ</t>
    </rPh>
    <rPh sb="206" eb="208">
      <t>シテン</t>
    </rPh>
    <rPh sb="209" eb="211">
      <t>ケイエイ</t>
    </rPh>
    <rPh sb="212" eb="213">
      <t>オコナ</t>
    </rPh>
    <rPh sb="214" eb="216">
      <t>ホウシン</t>
    </rPh>
    <rPh sb="232" eb="234">
      <t>カイメ</t>
    </rPh>
    <rPh sb="235" eb="237">
      <t>カイテイ</t>
    </rPh>
    <rPh sb="238" eb="239">
      <t>オコナ</t>
    </rPh>
    <rPh sb="249" eb="250">
      <t>モト</t>
    </rPh>
    <rPh sb="260" eb="262">
      <t>メザ</t>
    </rPh>
    <phoneticPr fontId="4"/>
  </si>
  <si>
    <t xml:space="preserve"> 平成５年供用開始であるため、耐用年数が50年である管渠については、②管渠老朽化率や③管渠改善率が示すとおり更新はまだ発生していませんが、延長は２ｋｍ程度であり、機械設備等の占める割合が本市の実施する他の下水道事業に比べて高いため、①有形固定資産減価償却率も他の下水道事業より高く、45％を超えてきています。</t>
    <rPh sb="1" eb="3">
      <t>ヘイセイ</t>
    </rPh>
    <rPh sb="4" eb="5">
      <t>ネン</t>
    </rPh>
    <rPh sb="5" eb="7">
      <t>キョウヨウ</t>
    </rPh>
    <rPh sb="7" eb="9">
      <t>カイシ</t>
    </rPh>
    <rPh sb="69" eb="71">
      <t>エンチョウ</t>
    </rPh>
    <rPh sb="75" eb="77">
      <t>テイド</t>
    </rPh>
    <rPh sb="81" eb="83">
      <t>キカイ</t>
    </rPh>
    <rPh sb="83" eb="85">
      <t>セツビ</t>
    </rPh>
    <rPh sb="85" eb="86">
      <t>トウ</t>
    </rPh>
    <rPh sb="87" eb="88">
      <t>シ</t>
    </rPh>
    <rPh sb="90" eb="92">
      <t>ワリアイ</t>
    </rPh>
    <rPh sb="93" eb="94">
      <t>ホン</t>
    </rPh>
    <rPh sb="94" eb="95">
      <t>シ</t>
    </rPh>
    <rPh sb="100" eb="101">
      <t>タ</t>
    </rPh>
    <rPh sb="102" eb="105">
      <t>ゲスイドウ</t>
    </rPh>
    <rPh sb="105" eb="107">
      <t>ジギョウ</t>
    </rPh>
    <rPh sb="108" eb="109">
      <t>クラ</t>
    </rPh>
    <rPh sb="111" eb="112">
      <t>タカ</t>
    </rPh>
    <rPh sb="117" eb="119">
      <t>ユウケイ</t>
    </rPh>
    <rPh sb="119" eb="121">
      <t>コテイ</t>
    </rPh>
    <rPh sb="121" eb="123">
      <t>シサン</t>
    </rPh>
    <rPh sb="123" eb="125">
      <t>ゲンカ</t>
    </rPh>
    <rPh sb="125" eb="127">
      <t>ショウキャク</t>
    </rPh>
    <rPh sb="127" eb="128">
      <t>リツ</t>
    </rPh>
    <rPh sb="129" eb="130">
      <t>タ</t>
    </rPh>
    <rPh sb="131" eb="134">
      <t>ゲスイドウ</t>
    </rPh>
    <rPh sb="134" eb="136">
      <t>ジギョウ</t>
    </rPh>
    <rPh sb="138" eb="139">
      <t>タカ</t>
    </rPh>
    <rPh sb="145" eb="146">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</si>
</sst>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4D-46E7-9877-05885DC39E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4D-46E7-9877-05885DC39E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18.18</c:v>
                </c:pt>
                <c:pt idx="1">
                  <c:v>20.45</c:v>
                </c:pt>
                <c:pt idx="2">
                  <c:v>22.73</c:v>
                </c:pt>
                <c:pt idx="3">
                  <c:v>22.73</c:v>
                </c:pt>
                <c:pt idx="4">
                  <c:v>22.73</c:v>
                </c:pt>
              </c:numCache>
            </c:numRef>
          </c:val>
          <c:extLst>
            <c:ext xmlns:c16="http://schemas.microsoft.com/office/drawing/2014/chart" uri="{C3380CC4-5D6E-409C-BE32-E72D297353CC}">
              <c16:uniqueId val="{00000000-C544-4000-B118-8E235E4096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C544-4000-B118-8E235E4096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D85-45BB-B5F3-DE6CCC2A37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6D85-45BB-B5F3-DE6CCC2A37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74.180000000000007</c:v>
                </c:pt>
                <c:pt idx="1">
                  <c:v>77.099999999999994</c:v>
                </c:pt>
                <c:pt idx="2">
                  <c:v>82.06</c:v>
                </c:pt>
                <c:pt idx="3">
                  <c:v>87.73</c:v>
                </c:pt>
                <c:pt idx="4">
                  <c:v>75.94</c:v>
                </c:pt>
              </c:numCache>
            </c:numRef>
          </c:val>
          <c:extLst>
            <c:ext xmlns:c16="http://schemas.microsoft.com/office/drawing/2014/chart" uri="{C3380CC4-5D6E-409C-BE32-E72D297353CC}">
              <c16:uniqueId val="{00000000-197E-4FAC-9D24-CF72BE7CEE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52.3</c:v>
                </c:pt>
                <c:pt idx="1">
                  <c:v>51.22</c:v>
                </c:pt>
                <c:pt idx="2">
                  <c:v>40.090000000000003</c:v>
                </c:pt>
                <c:pt idx="3">
                  <c:v>41.09</c:v>
                </c:pt>
                <c:pt idx="4">
                  <c:v>85.72</c:v>
                </c:pt>
              </c:numCache>
            </c:numRef>
          </c:val>
          <c:smooth val="0"/>
          <c:extLst>
            <c:ext xmlns:c16="http://schemas.microsoft.com/office/drawing/2014/chart" uri="{C3380CC4-5D6E-409C-BE32-E72D297353CC}">
              <c16:uniqueId val="{00000001-197E-4FAC-9D24-CF72BE7CEE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37.869999999999997</c:v>
                </c:pt>
                <c:pt idx="1">
                  <c:v>39.799999999999997</c:v>
                </c:pt>
                <c:pt idx="2">
                  <c:v>41.73</c:v>
                </c:pt>
                <c:pt idx="3">
                  <c:v>43.66</c:v>
                </c:pt>
                <c:pt idx="4">
                  <c:v>45.58</c:v>
                </c:pt>
              </c:numCache>
            </c:numRef>
          </c:val>
          <c:extLst>
            <c:ext xmlns:c16="http://schemas.microsoft.com/office/drawing/2014/chart" uri="{C3380CC4-5D6E-409C-BE32-E72D297353CC}">
              <c16:uniqueId val="{00000000-15F0-46D5-885D-CD26071F1F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35.67</c:v>
                </c:pt>
                <c:pt idx="1">
                  <c:v>37.61</c:v>
                </c:pt>
                <c:pt idx="2">
                  <c:v>34.700000000000003</c:v>
                </c:pt>
                <c:pt idx="3">
                  <c:v>37.5</c:v>
                </c:pt>
                <c:pt idx="4">
                  <c:v>29.79</c:v>
                </c:pt>
              </c:numCache>
            </c:numRef>
          </c:val>
          <c:smooth val="0"/>
          <c:extLst>
            <c:ext xmlns:c16="http://schemas.microsoft.com/office/drawing/2014/chart" uri="{C3380CC4-5D6E-409C-BE32-E72D297353CC}">
              <c16:uniqueId val="{00000001-15F0-46D5-885D-CD26071F1F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17-46EE-B86B-230E13227C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17-46EE-B86B-230E13227C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1771.71</c:v>
                </c:pt>
                <c:pt idx="1">
                  <c:v>1825.55</c:v>
                </c:pt>
                <c:pt idx="2">
                  <c:v>1751.18</c:v>
                </c:pt>
                <c:pt idx="3">
                  <c:v>1813.14</c:v>
                </c:pt>
                <c:pt idx="4">
                  <c:v>1896.91</c:v>
                </c:pt>
              </c:numCache>
            </c:numRef>
          </c:val>
          <c:extLst>
            <c:ext xmlns:c16="http://schemas.microsoft.com/office/drawing/2014/chart" uri="{C3380CC4-5D6E-409C-BE32-E72D297353CC}">
              <c16:uniqueId val="{00000000-38E4-4ED7-90E0-3A5D62A72A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3997.28</c:v>
                </c:pt>
                <c:pt idx="1">
                  <c:v>4212.5600000000004</c:v>
                </c:pt>
                <c:pt idx="2">
                  <c:v>4044.84</c:v>
                </c:pt>
                <c:pt idx="3">
                  <c:v>4451.38</c:v>
                </c:pt>
                <c:pt idx="4">
                  <c:v>3214.1</c:v>
                </c:pt>
              </c:numCache>
            </c:numRef>
          </c:val>
          <c:smooth val="0"/>
          <c:extLst>
            <c:ext xmlns:c16="http://schemas.microsoft.com/office/drawing/2014/chart" uri="{C3380CC4-5D6E-409C-BE32-E72D297353CC}">
              <c16:uniqueId val="{00000001-38E4-4ED7-90E0-3A5D62A72A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4689.25</c:v>
                </c:pt>
                <c:pt idx="1">
                  <c:v>1580.96</c:v>
                </c:pt>
                <c:pt idx="2">
                  <c:v>1719.3</c:v>
                </c:pt>
                <c:pt idx="3">
                  <c:v>2469.33</c:v>
                </c:pt>
                <c:pt idx="4">
                  <c:v>2377.4499999999998</c:v>
                </c:pt>
              </c:numCache>
            </c:numRef>
          </c:val>
          <c:extLst>
            <c:ext xmlns:c16="http://schemas.microsoft.com/office/drawing/2014/chart" uri="{C3380CC4-5D6E-409C-BE32-E72D297353CC}">
              <c16:uniqueId val="{00000000-162F-41A0-ADEE-F312AD90E2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2845.22</c:v>
                </c:pt>
                <c:pt idx="1">
                  <c:v>1099.01</c:v>
                </c:pt>
                <c:pt idx="2">
                  <c:v>686.41</c:v>
                </c:pt>
                <c:pt idx="3">
                  <c:v>827.8</c:v>
                </c:pt>
                <c:pt idx="4">
                  <c:v>632.58000000000004</c:v>
                </c:pt>
              </c:numCache>
            </c:numRef>
          </c:val>
          <c:smooth val="0"/>
          <c:extLst>
            <c:ext xmlns:c16="http://schemas.microsoft.com/office/drawing/2014/chart" uri="{C3380CC4-5D6E-409C-BE32-E72D297353CC}">
              <c16:uniqueId val="{00000001-162F-41A0-ADEE-F312AD90E2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2E-4219-9007-2448D04E7F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BB2E-4219-9007-2448D04E7F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c:v>
                </c:pt>
                <c:pt idx="1">
                  <c:v>52.64</c:v>
                </c:pt>
                <c:pt idx="2">
                  <c:v>62.11</c:v>
                </c:pt>
                <c:pt idx="3">
                  <c:v>74.73</c:v>
                </c:pt>
                <c:pt idx="4">
                  <c:v>58.65</c:v>
                </c:pt>
              </c:numCache>
            </c:numRef>
          </c:val>
          <c:extLst>
            <c:ext xmlns:c16="http://schemas.microsoft.com/office/drawing/2014/chart" uri="{C3380CC4-5D6E-409C-BE32-E72D297353CC}">
              <c16:uniqueId val="{00000000-B298-47EF-9425-68E18E26F6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B298-47EF-9425-68E18E26F6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518.02</c:v>
                </c:pt>
                <c:pt idx="1">
                  <c:v>447.27</c:v>
                </c:pt>
                <c:pt idx="2">
                  <c:v>376.35</c:v>
                </c:pt>
                <c:pt idx="3">
                  <c:v>311.54000000000002</c:v>
                </c:pt>
                <c:pt idx="4">
                  <c:v>411.36</c:v>
                </c:pt>
              </c:numCache>
            </c:numRef>
          </c:val>
          <c:extLst>
            <c:ext xmlns:c16="http://schemas.microsoft.com/office/drawing/2014/chart" uri="{C3380CC4-5D6E-409C-BE32-E72D297353CC}">
              <c16:uniqueId val="{00000000-C6F0-4D55-B2AE-2D8DD7766D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C6F0-4D55-B2AE-2D8DD7766D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【3,214.10】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【632.58】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S11" sqref="S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67724</v>
      </c>
      <c r="AM8" s="69"/>
      <c r="AN8" s="69"/>
      <c r="AO8" s="69"/>
      <c r="AP8" s="69"/>
      <c r="AQ8" s="69"/>
      <c r="AR8" s="69"/>
      <c r="AS8" s="69"/>
      <c r="AT8" s="68">
        <f>データ!T6</f>
        <v>667.93</v>
      </c>
      <c r="AU8" s="68"/>
      <c r="AV8" s="68"/>
      <c r="AW8" s="68"/>
      <c r="AX8" s="68"/>
      <c r="AY8" s="68"/>
      <c r="AZ8" s="68"/>
      <c r="BA8" s="68"/>
      <c r="BB8" s="68">
        <f>データ!U6</f>
        <v>101.39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99.08</v>
      </c>
      <c r="J10" s="68"/>
      <c r="K10" s="68"/>
      <c r="L10" s="68"/>
      <c r="M10" s="68"/>
      <c r="N10" s="68"/>
      <c r="O10" s="68"/>
      <c r="P10" s="68">
        <f>データ!P6</f>
        <v>7.0000000000000007E-2</v>
      </c>
      <c r="Q10" s="68"/>
      <c r="R10" s="68"/>
      <c r="S10" s="68"/>
      <c r="T10" s="68"/>
      <c r="U10" s="68"/>
      <c r="V10" s="68"/>
      <c r="W10" s="68">
        <f>データ!Q6</f>
        <v>100</v>
      </c>
      <c r="X10" s="68"/>
      <c r="Y10" s="68"/>
      <c r="Z10" s="68"/>
      <c r="AA10" s="68"/>
      <c r="AB10" s="68"/>
      <c r="AC10" s="68"/>
      <c r="AD10" s="69">
        <f>データ!R6</f>
        <v>4070</v>
      </c>
      <c r="AE10" s="69"/>
      <c r="AF10" s="69"/>
      <c r="AG10" s="69"/>
      <c r="AH10" s="69"/>
      <c r="AI10" s="69"/>
      <c r="AJ10" s="69"/>
      <c r="AK10" s="2"/>
      <c r="AL10" s="69">
        <f>データ!V6</f>
        <v>48</v>
      </c>
      <c r="AM10" s="69"/>
      <c r="AN10" s="69"/>
      <c r="AO10" s="69"/>
      <c r="AP10" s="69"/>
      <c r="AQ10" s="69"/>
      <c r="AR10" s="69"/>
      <c r="AS10" s="69"/>
      <c r="AT10" s="68">
        <f>データ!W6</f>
        <v>0.01</v>
      </c>
      <c r="AU10" s="68"/>
      <c r="AV10" s="68"/>
      <c r="AW10" s="68"/>
      <c r="AX10" s="68"/>
      <c r="AY10" s="68"/>
      <c r="AZ10" s="68"/>
      <c r="BA10" s="68"/>
      <c r="BB10" s="68">
        <f>データ!X6</f>
        <v>4800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【85.72】</v>
      </c>
      <c r="F85" s="26" t="str">
        <f>データ!AT6</f>
        <v>【3,214.10】</v>
      </c>
      <c r="G85" s="26" t="str">
        <f>データ!BE6</f>
        <v>【632.58】</v>
      </c>
      <c r="H85" s="26" t="str">
        <f>データ!BP6</f>
        <v>【129.40】</v>
      </c>
      <c r="I85" s="26" t="str">
        <f>データ!CA6</f>
        <v>【38.41】</v>
      </c>
      <c r="J85" s="26" t="str">
        <f>データ!CL6</f>
        <v>【501.56】</v>
      </c>
      <c r="K85" s="26" t="str">
        <f>データ!CW6</f>
        <v>【26.64】</v>
      </c>
      <c r="L85" s="26" t="str">
        <f>データ!DH6</f>
        <v>【95.52】</v>
      </c>
      <c r="M85" s="26" t="str">
        <f>データ!DS6</f>
        <v>【29.79】</v>
      </c>
      <c r="N85" s="26" t="str">
        <f>データ!ED6</f>
        <v>【0.00】</v>
      </c>
      <c r="O85" s="26" t="str">
        <f>データ!EO6</f>
        <v>【0.00】</v>
      </c>
    </row>
  </sheetData>
  <sheetProtection algorithmName="SHA-512" hashValue="C6wYGYLrfvW0BpzokMU2N29s2QGFX1cwyXZIRFWr/cP0zbOQKSIjMQkhOecs4ie8DfQ3ZznV81hu4UHh00+eiA==" saltValue="dE0ktTFgGPZKwKv/gV67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202096</v>
      </c>
      <c r="D6" s="33">
        <f t="shared" si="3"/>
        <v>46</v>
      </c>
      <c r="E6" s="33">
        <f t="shared" si="3"/>
        <v>17</v>
      </c>
      <c r="F6" s="33">
        <f t="shared" si="3"/>
        <v>8</v>
      </c>
      <c r="G6" s="33">
        <f t="shared" si="3"/>
        <v>0</v>
      </c>
      <c r="H6" s="33" t="str">
        <f t="shared" si="3"/>
        <v>長野県　伊那市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99.08</v>
      </c>
      <c r="P6" s="34">
        <f t="shared" si="3"/>
        <v>7.0000000000000007E-2</v>
      </c>
      <c r="Q6" s="34">
        <f t="shared" si="3"/>
        <v>100</v>
      </c>
      <c r="R6" s="34">
        <f t="shared" si="3"/>
        <v>4070</v>
      </c>
      <c r="S6" s="34">
        <f t="shared" si="3"/>
        <v>67724</v>
      </c>
      <c r="T6" s="34">
        <f t="shared" si="3"/>
        <v>667.93</v>
      </c>
      <c r="U6" s="34">
        <f t="shared" si="3"/>
        <v>101.39</v>
      </c>
      <c r="V6" s="34">
        <f t="shared" si="3"/>
        <v>48</v>
      </c>
      <c r="W6" s="34">
        <f t="shared" si="3"/>
        <v>0.01</v>
      </c>
      <c r="X6" s="34">
        <f t="shared" si="3"/>
        <v>4800</v>
      </c>
      <c r="Y6" s="35">
        <f>IF(Y7="",NA(),Y7)</f>
        <v>74.180000000000007</v>
      </c>
      <c r="Z6" s="35">
        <f t="shared" ref="Z6:AH6" si="4">IF(Z7="",NA(),Z7)</f>
        <v>77.099999999999994</v>
      </c>
      <c r="AA6" s="35">
        <f t="shared" si="4"/>
        <v>82.06</v>
      </c>
      <c r="AB6" s="35">
        <f t="shared" si="4"/>
        <v>87.73</v>
      </c>
      <c r="AC6" s="35">
        <f t="shared" si="4"/>
        <v>75.94</v>
      </c>
      <c r="AD6" s="35">
        <f t="shared" si="4"/>
        <v>52.3</v>
      </c>
      <c r="AE6" s="35">
        <f t="shared" si="4"/>
        <v>51.22</v>
      </c>
      <c r="AF6" s="35">
        <f t="shared" si="4"/>
        <v>40.090000000000003</v>
      </c>
      <c r="AG6" s="35">
        <f t="shared" si="4"/>
        <v>41.09</v>
      </c>
      <c r="AH6" s="35">
        <f t="shared" si="4"/>
        <v>85.72</v>
      </c>
      <c r="AI6" s="34" t="str">
        <f>IF(AI7="","",IF(AI7="-","【-】","【"&amp;SUBSTITUTE(TEXT(AI7,"#,##0.00"),"-","△")&amp;"】"))</f>
        <v>【85.72】</v>
      </c>
      <c r="AJ6" s="35">
        <f>IF(AJ7="",NA(),AJ7)</f>
        <v>1771.71</v>
      </c>
      <c r="AK6" s="35">
        <f t="shared" ref="AK6:AS6" si="5">IF(AK7="",NA(),AK7)</f>
        <v>1825.55</v>
      </c>
      <c r="AL6" s="35">
        <f t="shared" si="5"/>
        <v>1751.18</v>
      </c>
      <c r="AM6" s="35">
        <f t="shared" si="5"/>
        <v>1813.14</v>
      </c>
      <c r="AN6" s="35">
        <f t="shared" si="5"/>
        <v>1896.91</v>
      </c>
      <c r="AO6" s="35">
        <f t="shared" si="5"/>
        <v>3997.28</v>
      </c>
      <c r="AP6" s="35">
        <f t="shared" si="5"/>
        <v>4212.5600000000004</v>
      </c>
      <c r="AQ6" s="35">
        <f t="shared" si="5"/>
        <v>4044.84</v>
      </c>
      <c r="AR6" s="35">
        <f t="shared" si="5"/>
        <v>4451.38</v>
      </c>
      <c r="AS6" s="35">
        <f t="shared" si="5"/>
        <v>3214.1</v>
      </c>
      <c r="AT6" s="34" t="str">
        <f>IF(AT7="","",IF(AT7="-","【-】","【"&amp;SUBSTITUTE(TEXT(AT7,"#,##0.00"),"-","△")&amp;"】"))</f>
        <v>【3,214.10】</v>
      </c>
      <c r="AU6" s="35">
        <f>IF(AU7="",NA(),AU7)</f>
        <v>4689.25</v>
      </c>
      <c r="AV6" s="35">
        <f t="shared" ref="AV6:BD6" si="6">IF(AV7="",NA(),AV7)</f>
        <v>1580.96</v>
      </c>
      <c r="AW6" s="35">
        <f t="shared" si="6"/>
        <v>1719.3</v>
      </c>
      <c r="AX6" s="35">
        <f t="shared" si="6"/>
        <v>2469.33</v>
      </c>
      <c r="AY6" s="35">
        <f t="shared" si="6"/>
        <v>2377.4499999999998</v>
      </c>
      <c r="AZ6" s="35">
        <f t="shared" si="6"/>
        <v>2845.22</v>
      </c>
      <c r="BA6" s="35">
        <f t="shared" si="6"/>
        <v>1099.01</v>
      </c>
      <c r="BB6" s="35">
        <f t="shared" si="6"/>
        <v>686.41</v>
      </c>
      <c r="BC6" s="35">
        <f t="shared" si="6"/>
        <v>827.8</v>
      </c>
      <c r="BD6" s="35">
        <f t="shared" si="6"/>
        <v>632.58000000000004</v>
      </c>
      <c r="BE6" s="34" t="str">
        <f>IF(BE7="","",IF(BE7="-","【-】","【"&amp;SUBSTITUTE(TEXT(BE7,"#,##0.00"),"-","△")&amp;"】"))</f>
        <v>【632.58】</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47.2</v>
      </c>
      <c r="BR6" s="35">
        <f t="shared" ref="BR6:BZ6" si="8">IF(BR7="",NA(),BR7)</f>
        <v>52.64</v>
      </c>
      <c r="BS6" s="35">
        <f t="shared" si="8"/>
        <v>62.11</v>
      </c>
      <c r="BT6" s="35">
        <f t="shared" si="8"/>
        <v>74.73</v>
      </c>
      <c r="BU6" s="35">
        <f t="shared" si="8"/>
        <v>58.65</v>
      </c>
      <c r="BV6" s="35">
        <f t="shared" si="8"/>
        <v>35.83</v>
      </c>
      <c r="BW6" s="35">
        <f t="shared" si="8"/>
        <v>37.06</v>
      </c>
      <c r="BX6" s="35">
        <f t="shared" si="8"/>
        <v>41.35</v>
      </c>
      <c r="BY6" s="35">
        <f t="shared" si="8"/>
        <v>39.07</v>
      </c>
      <c r="BZ6" s="35">
        <f t="shared" si="8"/>
        <v>38.409999999999997</v>
      </c>
      <c r="CA6" s="34" t="str">
        <f>IF(CA7="","",IF(CA7="-","【-】","【"&amp;SUBSTITUTE(TEXT(CA7,"#,##0.00"),"-","△")&amp;"】"))</f>
        <v>【38.41】</v>
      </c>
      <c r="CB6" s="35">
        <f>IF(CB7="",NA(),CB7)</f>
        <v>518.02</v>
      </c>
      <c r="CC6" s="35">
        <f t="shared" ref="CC6:CK6" si="9">IF(CC7="",NA(),CC7)</f>
        <v>447.27</v>
      </c>
      <c r="CD6" s="35">
        <f t="shared" si="9"/>
        <v>376.35</v>
      </c>
      <c r="CE6" s="35">
        <f t="shared" si="9"/>
        <v>311.54000000000002</v>
      </c>
      <c r="CF6" s="35">
        <f t="shared" si="9"/>
        <v>411.36</v>
      </c>
      <c r="CG6" s="35">
        <f t="shared" si="9"/>
        <v>528.37</v>
      </c>
      <c r="CH6" s="35">
        <f t="shared" si="9"/>
        <v>514.20000000000005</v>
      </c>
      <c r="CI6" s="35">
        <f t="shared" si="9"/>
        <v>456.7</v>
      </c>
      <c r="CJ6" s="35">
        <f t="shared" si="9"/>
        <v>485</v>
      </c>
      <c r="CK6" s="35">
        <f t="shared" si="9"/>
        <v>501.56</v>
      </c>
      <c r="CL6" s="34" t="str">
        <f>IF(CL7="","",IF(CL7="-","【-】","【"&amp;SUBSTITUTE(TEXT(CL7,"#,##0.00"),"-","△")&amp;"】"))</f>
        <v>【501.56】</v>
      </c>
      <c r="CM6" s="35">
        <f>IF(CM7="",NA(),CM7)</f>
        <v>18.18</v>
      </c>
      <c r="CN6" s="35">
        <f t="shared" ref="CN6:CV6" si="10">IF(CN7="",NA(),CN7)</f>
        <v>20.45</v>
      </c>
      <c r="CO6" s="35">
        <f t="shared" si="10"/>
        <v>22.73</v>
      </c>
      <c r="CP6" s="35">
        <f t="shared" si="10"/>
        <v>22.73</v>
      </c>
      <c r="CQ6" s="35">
        <f t="shared" si="10"/>
        <v>22.73</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5">
        <f>IF(DI7="",NA(),DI7)</f>
        <v>37.869999999999997</v>
      </c>
      <c r="DJ6" s="35">
        <f t="shared" ref="DJ6:DR6" si="12">IF(DJ7="",NA(),DJ7)</f>
        <v>39.799999999999997</v>
      </c>
      <c r="DK6" s="35">
        <f t="shared" si="12"/>
        <v>41.73</v>
      </c>
      <c r="DL6" s="35">
        <f t="shared" si="12"/>
        <v>43.66</v>
      </c>
      <c r="DM6" s="35">
        <f t="shared" si="12"/>
        <v>45.58</v>
      </c>
      <c r="DN6" s="35">
        <f t="shared" si="12"/>
        <v>35.67</v>
      </c>
      <c r="DO6" s="35">
        <f t="shared" si="12"/>
        <v>37.61</v>
      </c>
      <c r="DP6" s="35">
        <f t="shared" si="12"/>
        <v>34.700000000000003</v>
      </c>
      <c r="DQ6" s="35">
        <f t="shared" si="12"/>
        <v>37.5</v>
      </c>
      <c r="DR6" s="35">
        <f t="shared" si="12"/>
        <v>29.79</v>
      </c>
      <c r="DS6" s="34" t="str">
        <f>IF(DS7="","",IF(DS7="-","【-】","【"&amp;SUBSTITUTE(TEXT(DS7,"#,##0.00"),"-","△")&amp;"】"))</f>
        <v>【29.79】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202096</v>
      </c>
      <c r="D7" s="37">
        <v>46</v>
      </c>
      <c r="E7" s="37">
        <v>17</v>
      </c>
      <c r="F7" s="37">
        <v>8</v>
      </c>
      <c r="G7" s="37">
        <v>0</v>
      </c>
      <c r="H7" s="37" t="s">
        <v>96</v>
      </c>
      <c r="I7" s="37" t="s">
        <v>97</v>
      </c>
      <c r="J7" s="37" t="s">
        <v>98</v>
      </c>
      <c r="K7" s="37" t="s">
        <v>99</v>
      </c>
      <c r="L7" s="37" t="s">
        <v>100</v>
      </c>
      <c r="M7" s="37" t="s">
        <v>101</v>
      </c>
      <c r="N7" s="38" t="s">
        <v>102</v>
      </c>
      <c r="O7" s="38">
        <v>99.08</v>
      </c>
      <c r="P7" s="38">
        <v>7.0000000000000007E-2</v>
      </c>
      <c r="Q7" s="38">
        <v>100</v>
      </c>
      <c r="R7" s="38">
        <v>4070</v>
      </c>
      <c r="S7" s="38">
        <v>67724</v>
      </c>
      <c r="T7" s="38">
        <v>667.93</v>
      </c>
      <c r="U7" s="38">
        <v>101.39</v>
      </c>
      <c r="V7" s="38">
        <v>48</v>
      </c>
      <c r="W7" s="38">
        <v>0.01</v>
      </c>
      <c r="X7" s="38">
        <v>4800</v>
      </c>
      <c r="Y7" s="38">
        <v>74.180000000000007</v>
      </c>
      <c r="Z7" s="38">
        <v>77.099999999999994</v>
      </c>
      <c r="AA7" s="38">
        <v>82.06</v>
      </c>
      <c r="AB7" s="38">
        <v>87.73</v>
      </c>
      <c r="AC7" s="38">
        <v>75.94</v>
      </c>
      <c r="AD7" s="38">
        <v>52.3</v>
      </c>
      <c r="AE7" s="38">
        <v>51.22</v>
      </c>
      <c r="AF7" s="38">
        <v>40.090000000000003</v>
      </c>
      <c r="AG7" s="38">
        <v>41.09</v>
      </c>
      <c r="AH7" s="38">
        <v>85.72</v>
      </c>
      <c r="AI7" s="38">
        <v>85.72</v>
      </c>
      <c r="AJ7" s="38">
        <v>1771.71</v>
      </c>
      <c r="AK7" s="38">
        <v>1825.55</v>
      </c>
      <c r="AL7" s="38">
        <v>1751.18</v>
      </c>
      <c r="AM7" s="38">
        <v>1813.14</v>
      </c>
      <c r="AN7" s="38">
        <v>1896.91</v>
      </c>
      <c r="AO7" s="38">
        <v>3997.28</v>
      </c>
      <c r="AP7" s="38">
        <v>4212.5600000000004</v>
      </c>
      <c r="AQ7" s="38">
        <v>4044.84</v>
      </c>
      <c r="AR7" s="38">
        <v>4451.38</v>
      </c>
      <c r="AS7" s="38">
        <v>3214.1</v>
      </c>
      <c r="AT7" s="38">
        <v>3214.1</v>
      </c>
      <c r="AU7" s="38">
        <v>4689.25</v>
      </c>
      <c r="AV7" s="38">
        <v>1580.96</v>
      </c>
      <c r="AW7" s="38">
        <v>1719.3</v>
      </c>
      <c r="AX7" s="38">
        <v>2469.33</v>
      </c>
      <c r="AY7" s="38">
        <v>2377.4499999999998</v>
      </c>
      <c r="AZ7" s="38">
        <v>2845.22</v>
      </c>
      <c r="BA7" s="38">
        <v>1099.01</v>
      </c>
      <c r="BB7" s="38">
        <v>686.41</v>
      </c>
      <c r="BC7" s="38">
        <v>827.8</v>
      </c>
      <c r="BD7" s="38">
        <v>632.58000000000004</v>
      </c>
      <c r="BE7" s="38">
        <v>632.58000000000004</v>
      </c>
      <c r="BF7" s="38">
        <v>0</v>
      </c>
      <c r="BG7" s="38">
        <v>0</v>
      </c>
      <c r="BH7" s="38">
        <v>0</v>
      </c>
      <c r="BI7" s="38">
        <v>0</v>
      </c>
      <c r="BJ7" s="38">
        <v>0</v>
      </c>
      <c r="BK7" s="38">
        <v>332.28</v>
      </c>
      <c r="BL7" s="38">
        <v>274.07</v>
      </c>
      <c r="BM7" s="38">
        <v>243.02</v>
      </c>
      <c r="BN7" s="38">
        <v>196.19</v>
      </c>
      <c r="BO7" s="38">
        <v>129.4</v>
      </c>
      <c r="BP7" s="38">
        <v>129.4</v>
      </c>
      <c r="BQ7" s="38">
        <v>47.2</v>
      </c>
      <c r="BR7" s="38">
        <v>52.64</v>
      </c>
      <c r="BS7" s="38">
        <v>62.11</v>
      </c>
      <c r="BT7" s="38">
        <v>74.73</v>
      </c>
      <c r="BU7" s="38">
        <v>58.65</v>
      </c>
      <c r="BV7" s="38">
        <v>35.83</v>
      </c>
      <c r="BW7" s="38">
        <v>37.06</v>
      </c>
      <c r="BX7" s="38">
        <v>41.35</v>
      </c>
      <c r="BY7" s="38">
        <v>39.07</v>
      </c>
      <c r="BZ7" s="38">
        <v>38.409999999999997</v>
      </c>
      <c r="CA7" s="38">
        <v>38.409999999999997</v>
      </c>
      <c r="CB7" s="38">
        <v>518.02</v>
      </c>
      <c r="CC7" s="38">
        <v>447.27</v>
      </c>
      <c r="CD7" s="38">
        <v>376.35</v>
      </c>
      <c r="CE7" s="38">
        <v>311.54000000000002</v>
      </c>
      <c r="CF7" s="38">
        <v>411.36</v>
      </c>
      <c r="CG7" s="38">
        <v>528.37</v>
      </c>
      <c r="CH7" s="38">
        <v>514.20000000000005</v>
      </c>
      <c r="CI7" s="38">
        <v>456.7</v>
      </c>
      <c r="CJ7" s="38">
        <v>485</v>
      </c>
      <c r="CK7" s="38">
        <v>501.56</v>
      </c>
      <c r="CL7" s="38">
        <v>501.56</v>
      </c>
      <c r="CM7" s="38">
        <v>18.18</v>
      </c>
      <c r="CN7" s="38">
        <v>20.45</v>
      </c>
      <c r="CO7" s="38">
        <v>22.73</v>
      </c>
      <c r="CP7" s="38">
        <v>22.73</v>
      </c>
      <c r="CQ7" s="38">
        <v>22.73</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v>37.869999999999997</v>
      </c>
      <c r="DJ7" s="38">
        <v>39.799999999999997</v>
      </c>
      <c r="DK7" s="38">
        <v>41.73</v>
      </c>
      <c r="DL7" s="38">
        <v>43.66</v>
      </c>
      <c r="DM7" s="38">
        <v>45.58</v>
      </c>
      <c r="DN7" s="38">
        <v>35.67</v>
      </c>
      <c r="DO7" s="38">
        <v>37.61</v>
      </c>
      <c r="DP7" s="38">
        <v>34.700000000000003</v>
      </c>
      <c r="DQ7" s="38">
        <v>37.5</v>
      </c>
      <c r="DR7" s="38">
        <v>29.79</v>
      </c>
      <c r="DS7" s="38">
        <v>29.79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2021-01-25T04:03:58Z</cp:lastPrinted>
  <dcterms:created xsi:type="dcterms:W3CDTF">2020-12-04T02:39:11Z</dcterms:created>
  <dcterms:modified xsi:type="dcterms:W3CDTF">2021-03-01T08:07:35Z</dcterms:modified>
  <cp:category/>
</cp:coreProperties>
</file>