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tcsl-fsv01\lgwan-share\450_水道部\100_水道業務課\01 経営係\09_各種調査回答（国・県・市）\経営比較分析表\R03\提出用\"/>
    </mc:Choice>
  </mc:AlternateContent>
  <workbookProtection workbookAlgorithmName="SHA-512" workbookHashValue="8Nia848u83xDHEcrK2ErH8EgmtFTgH9oOqURNJPoPOu+0VWRpA5TyTV9zqgtPoerzMXrazkTnf/1t835QMfa1w==" workbookSaltValue="K5BXjZHFQc6WZH2eS3es/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<sst xmlns="http://schemas.openxmlformats.org/spreadsheetml/2006/main" count="231" uniqueCount="117">
  <si>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</si>
  <si>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</si>
  <si>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</si>
  <si>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</si>
  <si>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</si>
  <si>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</si>
  <si>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</si>
  <si>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</si>
  <si>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</si>
  <si>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</si>
  <si>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</si>
  <si>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</si>
  <si>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</si>
  <si>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</si>
  <si>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</si>
  <si>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</si>
  <si>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</si>
  <si>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</si>
  <si>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</si>
  <si>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</si>
  <si>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</si>
  <si>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</si>
  <si>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</si>
  <si>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</si>
  <si>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</si>
  <si>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</si>
  <si>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</si>
  <si>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</si>
  <si>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</si>
  <si>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</si>
  <si>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</si>
  <si>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</si>
  <si>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</si>
  <si>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</si>
  <si>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</si>
  <si>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</si>
  <si>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</si>
  <si>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</si>
  <si>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</si>
  <si>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</si>
  <si>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</si>
  <si>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</si>
  <si>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</si>
  <si>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</si>
  <si>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</si>
  <si>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</si>
  <si>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</si>
  <si>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</si>
  <si>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</si>
  <si>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</si>
  <si>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</si>
  <si>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</si>
  <si>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</si>
  <si>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</si>
  <si>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</si>
  <si>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</si>
  <si>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</si>
  <si>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</si>
  <si>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</si>
  <si>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</si>
  <si>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</si>
  <si>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</si>
  <si>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</si>
  <si>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</si>
  <si>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</si>
  <si>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</si>
  <si>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</si>
  <si>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</si>
  <si>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</si>
  <si>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</si>
  <si>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</si>
  <si>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</si>
  <si>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</si>
  <si>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</si>
  <si>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</si>
  <si>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</si>
  <si>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</si>
  <si>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</si>
  <si>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</si>
  <si>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</si>
  <si>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</si>
  <si>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</si>
  <si>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</si>
  <si>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</si>
  <si>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</si>
  <si>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</si>
  <si>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</si>
  <si>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</si>
  <si>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</si>
  <si>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</si>
  <si>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</si>
  <si>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</si>
  <si>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</si>
  <si>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</si>
  <si>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</si>
  <si>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伊那市</t>
  </si>
  <si>
    <t>法適用</t>
  </si>
  <si>
    <t>下水道事業</t>
  </si>
  <si>
    <t>簡易排水</t>
  </si>
  <si>
    <t>J2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</si>
  <si>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</si>
  <si>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</si>
  <si>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</si>
  <si>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</si>
  <si>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</si>
  <si>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</si>
  <si>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</si>
  <si>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</si>
  <si>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</si>
  <si>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</si>
  <si>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</si>
  <si>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</si>
  <si>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</si>
  <si>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</si>
  <si>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平成５年供用開始であるため、耐用年数が50年である管渠については、②管渠老朽化率や③管渠改善率が示すとおり更新はまだ発生していませんが、延長は２ｋｍ程度であり、機械設備等の占める割合が本市の実施する他の下水道事業に比べて高いため、①有形固定資産減価償却率も他の下水道事業より高く、45％を超えてきています。</t>
    <rPh sb="1" eb="3">
      <t>ヘイセイ</t>
    </rPh>
    <rPh sb="4" eb="5">
      <t>ネン</t>
    </rPh>
    <rPh sb="5" eb="7">
      <t>キョウヨウ</t>
    </rPh>
    <rPh sb="7" eb="9">
      <t>カイシ</t>
    </rPh>
    <rPh sb="69" eb="71">
      <t>エンチョウ</t>
    </rPh>
    <rPh sb="75" eb="77">
      <t>テイド</t>
    </rPh>
    <rPh sb="81" eb="83">
      <t>キカイ</t>
    </rPh>
    <rPh sb="83" eb="85">
      <t>セツビ</t>
    </rPh>
    <rPh sb="85" eb="86">
      <t>トウ</t>
    </rPh>
    <rPh sb="87" eb="88">
      <t>シ</t>
    </rPh>
    <rPh sb="90" eb="92">
      <t>ワリアイ</t>
    </rPh>
    <rPh sb="93" eb="94">
      <t>ホン</t>
    </rPh>
    <rPh sb="94" eb="95">
      <t>シ</t>
    </rPh>
    <rPh sb="100" eb="101">
      <t>タ</t>
    </rPh>
    <rPh sb="102" eb="105">
      <t>ゲスイドウ</t>
    </rPh>
    <rPh sb="105" eb="107">
      <t>ジギョウ</t>
    </rPh>
    <rPh sb="108" eb="109">
      <t>クラ</t>
    </rPh>
    <rPh sb="111" eb="112">
      <t>タカ</t>
    </rPh>
    <rPh sb="117" eb="119">
      <t>ユウケイ</t>
    </rPh>
    <rPh sb="119" eb="121">
      <t>コテイ</t>
    </rPh>
    <rPh sb="121" eb="123">
      <t>シサン</t>
    </rPh>
    <rPh sb="123" eb="125">
      <t>ゲンカ</t>
    </rPh>
    <rPh sb="125" eb="127">
      <t>ショウキャク</t>
    </rPh>
    <rPh sb="127" eb="128">
      <t>リツ</t>
    </rPh>
    <rPh sb="129" eb="130">
      <t>タ</t>
    </rPh>
    <rPh sb="131" eb="134">
      <t>ゲスイドウ</t>
    </rPh>
    <rPh sb="134" eb="136">
      <t>ジギョウ</t>
    </rPh>
    <rPh sb="138" eb="139">
      <t>タカ</t>
    </rPh>
    <rPh sb="145" eb="146">
      <t>コ</t>
    </rPh>
    <phoneticPr fontId="4"/>
  </si>
  <si>
    <t>　処理区域内人口が60人と非常に規模が小さく基本的には赤字基調の事業です。小規模な事業のため使用料等により費用を賄うことが難しく、突発的な修繕など個別の事案に大きな影響を受けやすくなっています。
　動力費、委託料等の減少に伴う汚水処理費の減少で、①経常収支比率や⑤経費回収率が増加に転じ、⑥汚水処理原価も減少に転じました。営業収益が減少したことで、②累積欠損金比率はわずかに増加しています。
　③流動比率は増加しましたが、小規模事業のため未払金の増減などの影響が現れやすくなっています。
　④企業債残高対事業規模比率は、企業債残高がないためゼロとなっています。
　⑦施設利用率は事業が小さいため低い値で推移しています。
　⑧水洗化率は既に100％となっています。</t>
    <rPh sb="1" eb="3">
      <t>ショリ</t>
    </rPh>
    <rPh sb="3" eb="5">
      <t>クイキ</t>
    </rPh>
    <rPh sb="5" eb="6">
      <t>ナイ</t>
    </rPh>
    <rPh sb="6" eb="8">
      <t>ジンコウ</t>
    </rPh>
    <rPh sb="11" eb="12">
      <t>ニン</t>
    </rPh>
    <rPh sb="13" eb="15">
      <t>ヒジョウ</t>
    </rPh>
    <rPh sb="16" eb="18">
      <t>キボ</t>
    </rPh>
    <rPh sb="19" eb="20">
      <t>チイ</t>
    </rPh>
    <rPh sb="22" eb="25">
      <t>キホンテキ</t>
    </rPh>
    <rPh sb="27" eb="29">
      <t>アカジ</t>
    </rPh>
    <rPh sb="29" eb="31">
      <t>キチョウ</t>
    </rPh>
    <rPh sb="32" eb="34">
      <t>ジギョウ</t>
    </rPh>
    <rPh sb="37" eb="40">
      <t>ショウキボ</t>
    </rPh>
    <rPh sb="41" eb="43">
      <t>ジギョウ</t>
    </rPh>
    <rPh sb="46" eb="49">
      <t>シヨウリョウ</t>
    </rPh>
    <rPh sb="49" eb="50">
      <t>トウ</t>
    </rPh>
    <rPh sb="53" eb="55">
      <t>ヒヨウ</t>
    </rPh>
    <rPh sb="56" eb="57">
      <t>マカナ</t>
    </rPh>
    <rPh sb="61" eb="62">
      <t>ムズカ</t>
    </rPh>
    <rPh sb="65" eb="68">
      <t>トッパツテキ</t>
    </rPh>
    <rPh sb="69" eb="71">
      <t>シュウゼン</t>
    </rPh>
    <rPh sb="73" eb="75">
      <t>コベツ</t>
    </rPh>
    <rPh sb="76" eb="78">
      <t>ジアン</t>
    </rPh>
    <rPh sb="79" eb="80">
      <t>オオ</t>
    </rPh>
    <rPh sb="82" eb="84">
      <t>エイキョウ</t>
    </rPh>
    <rPh sb="85" eb="86">
      <t>ウ</t>
    </rPh>
    <rPh sb="103" eb="106">
      <t>イタクリョウ</t>
    </rPh>
    <rPh sb="106" eb="107">
      <t>トウ</t>
    </rPh>
    <rPh sb="108" eb="110">
      <t>ゲンショウ</t>
    </rPh>
    <rPh sb="111" eb="112">
      <t>トモナ</t>
    </rPh>
    <rPh sb="113" eb="115">
      <t>オスイ</t>
    </rPh>
    <rPh sb="115" eb="117">
      <t>ショリ</t>
    </rPh>
    <rPh sb="117" eb="118">
      <t>ヒ</t>
    </rPh>
    <rPh sb="119" eb="121">
      <t>ゲンショウ</t>
    </rPh>
    <rPh sb="124" eb="126">
      <t>ケイジョウ</t>
    </rPh>
    <rPh sb="126" eb="128">
      <t>シュウシ</t>
    </rPh>
    <rPh sb="128" eb="130">
      <t>ヒリツ</t>
    </rPh>
    <rPh sb="132" eb="134">
      <t>ケイヒ</t>
    </rPh>
    <rPh sb="134" eb="136">
      <t>カイシュウ</t>
    </rPh>
    <rPh sb="136" eb="137">
      <t>リツ</t>
    </rPh>
    <rPh sb="138" eb="140">
      <t>ゾウカ</t>
    </rPh>
    <rPh sb="141" eb="142">
      <t>テン</t>
    </rPh>
    <rPh sb="152" eb="154">
      <t>ゲンショウ</t>
    </rPh>
    <rPh sb="155" eb="156">
      <t>テン</t>
    </rPh>
    <rPh sb="161" eb="163">
      <t>エイギョウ</t>
    </rPh>
    <rPh sb="163" eb="165">
      <t>シュウエキ</t>
    </rPh>
    <rPh sb="166" eb="168">
      <t>ゲンショウ</t>
    </rPh>
    <rPh sb="175" eb="177">
      <t>ルイセキ</t>
    </rPh>
    <rPh sb="177" eb="180">
      <t>ケッソンキン</t>
    </rPh>
    <rPh sb="180" eb="182">
      <t>ヒリツ</t>
    </rPh>
    <rPh sb="187" eb="189">
      <t>ゾウカ</t>
    </rPh>
    <rPh sb="198" eb="200">
      <t>リュウドウ</t>
    </rPh>
    <rPh sb="200" eb="202">
      <t>ヒリツ</t>
    </rPh>
    <rPh sb="203" eb="205">
      <t>ゾウカ</t>
    </rPh>
    <rPh sb="211" eb="214">
      <t>ショウキボ</t>
    </rPh>
    <rPh sb="214" eb="216">
      <t>ジギョウ</t>
    </rPh>
    <rPh sb="219" eb="220">
      <t>ミ</t>
    </rPh>
    <rPh sb="220" eb="221">
      <t>バラ</t>
    </rPh>
    <rPh sb="221" eb="222">
      <t>キン</t>
    </rPh>
    <rPh sb="223" eb="225">
      <t>ゾウゲン</t>
    </rPh>
    <rPh sb="228" eb="230">
      <t>エイキョウ</t>
    </rPh>
    <rPh sb="231" eb="232">
      <t>アラワ</t>
    </rPh>
    <rPh sb="246" eb="248">
      <t>キギョウ</t>
    </rPh>
    <rPh sb="248" eb="249">
      <t>サイ</t>
    </rPh>
    <rPh sb="249" eb="251">
      <t>ザンダカ</t>
    </rPh>
    <rPh sb="251" eb="252">
      <t>タイ</t>
    </rPh>
    <rPh sb="252" eb="254">
      <t>ジギョウ</t>
    </rPh>
    <rPh sb="254" eb="256">
      <t>キボ</t>
    </rPh>
    <rPh sb="256" eb="258">
      <t>ヒリツ</t>
    </rPh>
    <rPh sb="260" eb="262">
      <t>キギョウ</t>
    </rPh>
    <rPh sb="262" eb="263">
      <t>サイ</t>
    </rPh>
    <rPh sb="263" eb="265">
      <t>ザンダカ</t>
    </rPh>
    <rPh sb="283" eb="285">
      <t>シセツ</t>
    </rPh>
    <rPh sb="285" eb="288">
      <t>リヨウリツ</t>
    </rPh>
    <rPh sb="289" eb="291">
      <t>ジギョウ</t>
    </rPh>
    <rPh sb="292" eb="293">
      <t>チイ</t>
    </rPh>
    <rPh sb="297" eb="298">
      <t>ヒク</t>
    </rPh>
    <rPh sb="299" eb="300">
      <t>アタイ</t>
    </rPh>
    <rPh sb="301" eb="303">
      <t>スイイ</t>
    </rPh>
    <rPh sb="312" eb="315">
      <t>スイセンカ</t>
    </rPh>
    <rPh sb="315" eb="316">
      <t>リツ</t>
    </rPh>
    <rPh sb="317" eb="318">
      <t>スデ</t>
    </rPh>
    <phoneticPr fontId="4"/>
  </si>
  <si>
    <t>　処理人口が少なく水洗化率もこれ以上伸びない状況です。構造的な収支の改善を図るためには費用を減らすか収入を増やすこととなりますが、経費の削減は限界に近いところまできており、突発的な修繕費等が発生すれば収支の悪化は避けられません。
　また、収入を増やすには、他会計からの補助を受けるか下水道の使用料を見直す必要がありますが、費用に見合う使用料を受益者に求めるのは現実的ではなく、当面は他の下水道事業と合わせた全体的な視点で経営を行う方針としています。
　令和元年度に５回目の改定を行った経営健全化計画に基づき、経営の健全化を目指して取り組んでいきます。</t>
    <rPh sb="1" eb="3">
      <t>ショリ</t>
    </rPh>
    <rPh sb="3" eb="5">
      <t>ジンコウ</t>
    </rPh>
    <rPh sb="6" eb="7">
      <t>スク</t>
    </rPh>
    <rPh sb="9" eb="12">
      <t>スイセンカ</t>
    </rPh>
    <rPh sb="12" eb="13">
      <t>リツ</t>
    </rPh>
    <rPh sb="16" eb="18">
      <t>イジョウ</t>
    </rPh>
    <rPh sb="18" eb="19">
      <t>ノ</t>
    </rPh>
    <rPh sb="22" eb="24">
      <t>ジョウキョウ</t>
    </rPh>
    <rPh sb="27" eb="30">
      <t>コウゾウテキ</t>
    </rPh>
    <rPh sb="31" eb="33">
      <t>シュウシ</t>
    </rPh>
    <rPh sb="34" eb="36">
      <t>カイゼン</t>
    </rPh>
    <rPh sb="37" eb="38">
      <t>ハカ</t>
    </rPh>
    <rPh sb="43" eb="45">
      <t>ヒヨウ</t>
    </rPh>
    <rPh sb="46" eb="47">
      <t>ヘ</t>
    </rPh>
    <rPh sb="50" eb="52">
      <t>シュウニュウ</t>
    </rPh>
    <rPh sb="53" eb="54">
      <t>フ</t>
    </rPh>
    <rPh sb="65" eb="67">
      <t>ケイヒ</t>
    </rPh>
    <rPh sb="68" eb="70">
      <t>サクゲン</t>
    </rPh>
    <rPh sb="71" eb="73">
      <t>ゲンカイ</t>
    </rPh>
    <rPh sb="74" eb="75">
      <t>チカ</t>
    </rPh>
    <rPh sb="86" eb="89">
      <t>トッパツテキ</t>
    </rPh>
    <rPh sb="90" eb="93">
      <t>シュウゼンヒ</t>
    </rPh>
    <rPh sb="93" eb="94">
      <t>トウ</t>
    </rPh>
    <rPh sb="95" eb="97">
      <t>ハッセイ</t>
    </rPh>
    <rPh sb="100" eb="102">
      <t>シュウシ</t>
    </rPh>
    <rPh sb="103" eb="105">
      <t>アッカ</t>
    </rPh>
    <rPh sb="106" eb="107">
      <t>サ</t>
    </rPh>
    <rPh sb="119" eb="121">
      <t>シュウニュウ</t>
    </rPh>
    <rPh sb="122" eb="123">
      <t>フ</t>
    </rPh>
    <rPh sb="128" eb="129">
      <t>タ</t>
    </rPh>
    <rPh sb="129" eb="131">
      <t>カイケイ</t>
    </rPh>
    <rPh sb="134" eb="136">
      <t>ホジョ</t>
    </rPh>
    <rPh sb="137" eb="138">
      <t>ウ</t>
    </rPh>
    <rPh sb="141" eb="144">
      <t>ゲスイドウ</t>
    </rPh>
    <rPh sb="145" eb="148">
      <t>シヨウリョウ</t>
    </rPh>
    <rPh sb="149" eb="151">
      <t>ミナオ</t>
    </rPh>
    <rPh sb="152" eb="154">
      <t>ヒツヨウ</t>
    </rPh>
    <rPh sb="161" eb="163">
      <t>ヒヨウ</t>
    </rPh>
    <rPh sb="164" eb="166">
      <t>ミア</t>
    </rPh>
    <rPh sb="167" eb="170">
      <t>シヨウリョウ</t>
    </rPh>
    <rPh sb="171" eb="174">
      <t>ジュエキシャ</t>
    </rPh>
    <rPh sb="175" eb="176">
      <t>モト</t>
    </rPh>
    <rPh sb="180" eb="183">
      <t>ゲンジツテキ</t>
    </rPh>
    <rPh sb="188" eb="190">
      <t>トウメン</t>
    </rPh>
    <rPh sb="191" eb="192">
      <t>ホカ</t>
    </rPh>
    <rPh sb="193" eb="196">
      <t>ゲスイドウ</t>
    </rPh>
    <rPh sb="196" eb="198">
      <t>ジギョウ</t>
    </rPh>
    <rPh sb="199" eb="200">
      <t>ア</t>
    </rPh>
    <rPh sb="203" eb="206">
      <t>ゼンタイテキ</t>
    </rPh>
    <rPh sb="207" eb="209">
      <t>シテン</t>
    </rPh>
    <rPh sb="210" eb="212">
      <t>ケイエイ</t>
    </rPh>
    <rPh sb="213" eb="214">
      <t>オコナ</t>
    </rPh>
    <rPh sb="215" eb="217">
      <t>ホウシン</t>
    </rPh>
    <rPh sb="233" eb="235">
      <t>カイメ</t>
    </rPh>
    <rPh sb="236" eb="238">
      <t>カイテイ</t>
    </rPh>
    <rPh sb="239" eb="240">
      <t>オコナ</t>
    </rPh>
    <rPh sb="250" eb="251">
      <t>モト</t>
    </rPh>
    <rPh sb="261" eb="263">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</si>
</sst>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9A8-4ABC-BB3B-EC242596B9A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9A8-4ABC-BB3B-EC242596B9A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20.45</c:v>
                </c:pt>
                <c:pt idx="1">
                  <c:v>22.73</c:v>
                </c:pt>
                <c:pt idx="2">
                  <c:v>22.73</c:v>
                </c:pt>
                <c:pt idx="3">
                  <c:v>22.73</c:v>
                </c:pt>
                <c:pt idx="4">
                  <c:v>22.73</c:v>
                </c:pt>
              </c:numCache>
            </c:numRef>
          </c:val>
          <c:extLst>
            <c:ext xmlns:c16="http://schemas.microsoft.com/office/drawing/2014/chart" uri="{C3380CC4-5D6E-409C-BE32-E72D297353CC}">
              <c16:uniqueId val="{00000000-0296-412A-863D-43154595319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27.55</c:v>
                </c:pt>
                <c:pt idx="1">
                  <c:v>27.26</c:v>
                </c:pt>
                <c:pt idx="2">
                  <c:v>27.09</c:v>
                </c:pt>
                <c:pt idx="3">
                  <c:v>26.64</c:v>
                </c:pt>
                <c:pt idx="4">
                  <c:v>26.11</c:v>
                </c:pt>
              </c:numCache>
            </c:numRef>
          </c:val>
          <c:smooth val="0"/>
          <c:extLst>
            <c:ext xmlns:c16="http://schemas.microsoft.com/office/drawing/2014/chart" uri="{C3380CC4-5D6E-409C-BE32-E72D297353CC}">
              <c16:uniqueId val="{00000001-0296-412A-863D-43154595319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EF5-485B-AA63-ECF82198447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94.87</c:v>
                </c:pt>
                <c:pt idx="1">
                  <c:v>94.93</c:v>
                </c:pt>
                <c:pt idx="2">
                  <c:v>95.1</c:v>
                </c:pt>
                <c:pt idx="3">
                  <c:v>95.52</c:v>
                </c:pt>
                <c:pt idx="4">
                  <c:v>94.97</c:v>
                </c:pt>
              </c:numCache>
            </c:numRef>
          </c:val>
          <c:smooth val="0"/>
          <c:extLst>
            <c:ext xmlns:c16="http://schemas.microsoft.com/office/drawing/2014/chart" uri="{C3380CC4-5D6E-409C-BE32-E72D297353CC}">
              <c16:uniqueId val="{00000001-BEF5-485B-AA63-ECF82198447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77.099999999999994</c:v>
                </c:pt>
                <c:pt idx="1">
                  <c:v>82.06</c:v>
                </c:pt>
                <c:pt idx="2">
                  <c:v>87.73</c:v>
                </c:pt>
                <c:pt idx="3">
                  <c:v>75.94</c:v>
                </c:pt>
                <c:pt idx="4">
                  <c:v>79.69</c:v>
                </c:pt>
              </c:numCache>
            </c:numRef>
          </c:val>
          <c:extLst>
            <c:ext xmlns:c16="http://schemas.microsoft.com/office/drawing/2014/chart" uri="{C3380CC4-5D6E-409C-BE32-E72D297353CC}">
              <c16:uniqueId val="{00000000-70CE-44A1-86D7-A537B2EAE37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51.22</c:v>
                </c:pt>
                <c:pt idx="1">
                  <c:v>40.090000000000003</c:v>
                </c:pt>
                <c:pt idx="2">
                  <c:v>41.09</c:v>
                </c:pt>
                <c:pt idx="3">
                  <c:v>85.72</c:v>
                </c:pt>
                <c:pt idx="4">
                  <c:v>88.54</c:v>
                </c:pt>
              </c:numCache>
            </c:numRef>
          </c:val>
          <c:smooth val="0"/>
          <c:extLst>
            <c:ext xmlns:c16="http://schemas.microsoft.com/office/drawing/2014/chart" uri="{C3380CC4-5D6E-409C-BE32-E72D297353CC}">
              <c16:uniqueId val="{00000001-70CE-44A1-86D7-A537B2EAE37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39.799999999999997</c:v>
                </c:pt>
                <c:pt idx="1">
                  <c:v>41.73</c:v>
                </c:pt>
                <c:pt idx="2">
                  <c:v>43.66</c:v>
                </c:pt>
                <c:pt idx="3">
                  <c:v>45.58</c:v>
                </c:pt>
                <c:pt idx="4">
                  <c:v>47.51</c:v>
                </c:pt>
              </c:numCache>
            </c:numRef>
          </c:val>
          <c:extLst>
            <c:ext xmlns:c16="http://schemas.microsoft.com/office/drawing/2014/chart" uri="{C3380CC4-5D6E-409C-BE32-E72D297353CC}">
              <c16:uniqueId val="{00000000-E3D2-4FF3-A02E-95ED08F48F5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37.61</c:v>
                </c:pt>
                <c:pt idx="1">
                  <c:v>34.700000000000003</c:v>
                </c:pt>
                <c:pt idx="2">
                  <c:v>37.5</c:v>
                </c:pt>
                <c:pt idx="3">
                  <c:v>29.79</c:v>
                </c:pt>
                <c:pt idx="4">
                  <c:v>32.49</c:v>
                </c:pt>
              </c:numCache>
            </c:numRef>
          </c:val>
          <c:smooth val="0"/>
          <c:extLst>
            <c:ext xmlns:c16="http://schemas.microsoft.com/office/drawing/2014/chart" uri="{C3380CC4-5D6E-409C-BE32-E72D297353CC}">
              <c16:uniqueId val="{00000001-E3D2-4FF3-A02E-95ED08F48F5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4F-479F-B3BE-80FE96876BA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74F-479F-B3BE-80FE96876BA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1825.55</c:v>
                </c:pt>
                <c:pt idx="1">
                  <c:v>1751.18</c:v>
                </c:pt>
                <c:pt idx="2">
                  <c:v>1813.14</c:v>
                </c:pt>
                <c:pt idx="3">
                  <c:v>1896.91</c:v>
                </c:pt>
                <c:pt idx="4">
                  <c:v>2055.0300000000002</c:v>
                </c:pt>
              </c:numCache>
            </c:numRef>
          </c:val>
          <c:extLst>
            <c:ext xmlns:c16="http://schemas.microsoft.com/office/drawing/2014/chart" uri="{C3380CC4-5D6E-409C-BE32-E72D297353CC}">
              <c16:uniqueId val="{00000000-1795-44B1-8BDE-E1EAC30F9BB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4212.5600000000004</c:v>
                </c:pt>
                <c:pt idx="1">
                  <c:v>4044.84</c:v>
                </c:pt>
                <c:pt idx="2">
                  <c:v>4451.38</c:v>
                </c:pt>
                <c:pt idx="3">
                  <c:v>3214.1</c:v>
                </c:pt>
                <c:pt idx="4">
                  <c:v>1351.99</c:v>
                </c:pt>
              </c:numCache>
            </c:numRef>
          </c:val>
          <c:smooth val="0"/>
          <c:extLst>
            <c:ext xmlns:c16="http://schemas.microsoft.com/office/drawing/2014/chart" uri="{C3380CC4-5D6E-409C-BE32-E72D297353CC}">
              <c16:uniqueId val="{00000001-1795-44B1-8BDE-E1EAC30F9BB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1580.96</c:v>
                </c:pt>
                <c:pt idx="1">
                  <c:v>1719.3</c:v>
                </c:pt>
                <c:pt idx="2">
                  <c:v>2469.33</c:v>
                </c:pt>
                <c:pt idx="3">
                  <c:v>2377.4499999999998</c:v>
                </c:pt>
                <c:pt idx="4">
                  <c:v>2411.8000000000002</c:v>
                </c:pt>
              </c:numCache>
            </c:numRef>
          </c:val>
          <c:extLst>
            <c:ext xmlns:c16="http://schemas.microsoft.com/office/drawing/2014/chart" uri="{C3380CC4-5D6E-409C-BE32-E72D297353CC}">
              <c16:uniqueId val="{00000000-4BEA-4A17-9932-DC3E371A721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1099.01</c:v>
                </c:pt>
                <c:pt idx="1">
                  <c:v>686.41</c:v>
                </c:pt>
                <c:pt idx="2">
                  <c:v>827.8</c:v>
                </c:pt>
                <c:pt idx="3">
                  <c:v>632.58000000000004</c:v>
                </c:pt>
                <c:pt idx="4">
                  <c:v>205.9</c:v>
                </c:pt>
              </c:numCache>
            </c:numRef>
          </c:val>
          <c:smooth val="0"/>
          <c:extLst>
            <c:ext xmlns:c16="http://schemas.microsoft.com/office/drawing/2014/chart" uri="{C3380CC4-5D6E-409C-BE32-E72D297353CC}">
              <c16:uniqueId val="{00000001-4BEA-4A17-9932-DC3E371A721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30-4F14-B0C2-5AB921202FE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274.07</c:v>
                </c:pt>
                <c:pt idx="1">
                  <c:v>243.02</c:v>
                </c:pt>
                <c:pt idx="2">
                  <c:v>196.19</c:v>
                </c:pt>
                <c:pt idx="3">
                  <c:v>129.4</c:v>
                </c:pt>
                <c:pt idx="4">
                  <c:v>126.26</c:v>
                </c:pt>
              </c:numCache>
            </c:numRef>
          </c:val>
          <c:smooth val="0"/>
          <c:extLst>
            <c:ext xmlns:c16="http://schemas.microsoft.com/office/drawing/2014/chart" uri="{C3380CC4-5D6E-409C-BE32-E72D297353CC}">
              <c16:uniqueId val="{00000001-8030-4F14-B0C2-5AB921202FE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52.64</c:v>
                </c:pt>
                <c:pt idx="1">
                  <c:v>62.11</c:v>
                </c:pt>
                <c:pt idx="2">
                  <c:v>74.73</c:v>
                </c:pt>
                <c:pt idx="3">
                  <c:v>58.65</c:v>
                </c:pt>
                <c:pt idx="4">
                  <c:v>73.89</c:v>
                </c:pt>
              </c:numCache>
            </c:numRef>
          </c:val>
          <c:extLst>
            <c:ext xmlns:c16="http://schemas.microsoft.com/office/drawing/2014/chart" uri="{C3380CC4-5D6E-409C-BE32-E72D297353CC}">
              <c16:uniqueId val="{00000000-5A93-456E-9E6D-540EFD6C768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37.06</c:v>
                </c:pt>
                <c:pt idx="1">
                  <c:v>41.35</c:v>
                </c:pt>
                <c:pt idx="2">
                  <c:v>39.07</c:v>
                </c:pt>
                <c:pt idx="3">
                  <c:v>38.409999999999997</c:v>
                </c:pt>
                <c:pt idx="4">
                  <c:v>35.869999999999997</c:v>
                </c:pt>
              </c:numCache>
            </c:numRef>
          </c:val>
          <c:smooth val="0"/>
          <c:extLst>
            <c:ext xmlns:c16="http://schemas.microsoft.com/office/drawing/2014/chart" uri="{C3380CC4-5D6E-409C-BE32-E72D297353CC}">
              <c16:uniqueId val="{00000001-5A93-456E-9E6D-540EFD6C768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447.27</c:v>
                </c:pt>
                <c:pt idx="1">
                  <c:v>376.35</c:v>
                </c:pt>
                <c:pt idx="2">
                  <c:v>311.54000000000002</c:v>
                </c:pt>
                <c:pt idx="3">
                  <c:v>411.36</c:v>
                </c:pt>
                <c:pt idx="4">
                  <c:v>359.89</c:v>
                </c:pt>
              </c:numCache>
            </c:numRef>
          </c:val>
          <c:extLst>
            <c:ext xmlns:c16="http://schemas.microsoft.com/office/drawing/2014/chart" uri="{C3380CC4-5D6E-409C-BE32-E72D297353CC}">
              <c16:uniqueId val="{00000000-00BF-4037-B202-6D8F51101A3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514.20000000000005</c:v>
                </c:pt>
                <c:pt idx="1">
                  <c:v>456.7</c:v>
                </c:pt>
                <c:pt idx="2">
                  <c:v>485</c:v>
                </c:pt>
                <c:pt idx="3">
                  <c:v>501.56</c:v>
                </c:pt>
                <c:pt idx="4">
                  <c:v>528.78</c:v>
                </c:pt>
              </c:numCache>
            </c:numRef>
          </c:val>
          <c:smooth val="0"/>
          <c:extLst>
            <c:ext xmlns:c16="http://schemas.microsoft.com/office/drawing/2014/chart" uri="{C3380CC4-5D6E-409C-BE32-E72D297353CC}">
              <c16:uniqueId val="{00000001-00BF-4037-B202-6D8F51101A3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【1,351.99】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【205.90】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【528.78】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【32.49】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1" zoomScale="85" zoomScaleNormal="85" workbookViewId="0">
      <selection activeCell="AQ56" sqref="AQ5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長野県　伊那市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簡易排水</v>
      </c>
      <c r="Q8" s="72"/>
      <c r="R8" s="72"/>
      <c r="S8" s="72"/>
      <c r="T8" s="72"/>
      <c r="U8" s="72"/>
      <c r="V8" s="72"/>
      <c r="W8" s="72" t="str">
        <f>データ!L6</f>
        <v>J2</v>
      </c>
      <c r="X8" s="72"/>
      <c r="Y8" s="72"/>
      <c r="Z8" s="72"/>
      <c r="AA8" s="72"/>
      <c r="AB8" s="72"/>
      <c r="AC8" s="72"/>
      <c r="AD8" s="73" t="str">
        <f>データ!$M$6</f>
        <v>非設置</v>
      </c>
      <c r="AE8" s="73"/>
      <c r="AF8" s="73"/>
      <c r="AG8" s="73"/>
      <c r="AH8" s="73"/>
      <c r="AI8" s="73"/>
      <c r="AJ8" s="73"/>
      <c r="AK8" s="3"/>
      <c r="AL8" s="69">
        <f>データ!S6</f>
        <v>67084</v>
      </c>
      <c r="AM8" s="69"/>
      <c r="AN8" s="69"/>
      <c r="AO8" s="69"/>
      <c r="AP8" s="69"/>
      <c r="AQ8" s="69"/>
      <c r="AR8" s="69"/>
      <c r="AS8" s="69"/>
      <c r="AT8" s="68">
        <f>データ!T6</f>
        <v>667.93</v>
      </c>
      <c r="AU8" s="68"/>
      <c r="AV8" s="68"/>
      <c r="AW8" s="68"/>
      <c r="AX8" s="68"/>
      <c r="AY8" s="68"/>
      <c r="AZ8" s="68"/>
      <c r="BA8" s="68"/>
      <c r="BB8" s="68">
        <f>データ!U6</f>
        <v>100.44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99.06</v>
      </c>
      <c r="J10" s="68"/>
      <c r="K10" s="68"/>
      <c r="L10" s="68"/>
      <c r="M10" s="68"/>
      <c r="N10" s="68"/>
      <c r="O10" s="68"/>
      <c r="P10" s="68">
        <f>データ!P6</f>
        <v>0.09</v>
      </c>
      <c r="Q10" s="68"/>
      <c r="R10" s="68"/>
      <c r="S10" s="68"/>
      <c r="T10" s="68"/>
      <c r="U10" s="68"/>
      <c r="V10" s="68"/>
      <c r="W10" s="68">
        <f>データ!Q6</f>
        <v>100</v>
      </c>
      <c r="X10" s="68"/>
      <c r="Y10" s="68"/>
      <c r="Z10" s="68"/>
      <c r="AA10" s="68"/>
      <c r="AB10" s="68"/>
      <c r="AC10" s="68"/>
      <c r="AD10" s="69">
        <f>データ!R6</f>
        <v>4070</v>
      </c>
      <c r="AE10" s="69"/>
      <c r="AF10" s="69"/>
      <c r="AG10" s="69"/>
      <c r="AH10" s="69"/>
      <c r="AI10" s="69"/>
      <c r="AJ10" s="69"/>
      <c r="AK10" s="2"/>
      <c r="AL10" s="69">
        <f>データ!V6</f>
        <v>60</v>
      </c>
      <c r="AM10" s="69"/>
      <c r="AN10" s="69"/>
      <c r="AO10" s="69"/>
      <c r="AP10" s="69"/>
      <c r="AQ10" s="69"/>
      <c r="AR10" s="69"/>
      <c r="AS10" s="69"/>
      <c r="AT10" s="68">
        <f>データ!W6</f>
        <v>0.01</v>
      </c>
      <c r="AU10" s="68"/>
      <c r="AV10" s="68"/>
      <c r="AW10" s="68"/>
      <c r="AX10" s="68"/>
      <c r="AY10" s="68"/>
      <c r="AZ10" s="68"/>
      <c r="BA10" s="68"/>
      <c r="BB10" s="68">
        <f>データ!X6</f>
        <v>6000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【88.54】</v>
      </c>
      <c r="F85" s="26" t="str">
        <f>データ!AT6</f>
        <v>【1,351.99】</v>
      </c>
      <c r="G85" s="26" t="str">
        <f>データ!BE6</f>
        <v>【205.90】</v>
      </c>
      <c r="H85" s="26" t="str">
        <f>データ!BP6</f>
        <v>【126.26】</v>
      </c>
      <c r="I85" s="26" t="str">
        <f>データ!CA6</f>
        <v>【35.87】</v>
      </c>
      <c r="J85" s="26" t="str">
        <f>データ!CL6</f>
        <v>【528.78】</v>
      </c>
      <c r="K85" s="26" t="str">
        <f>データ!CW6</f>
        <v>【26.11】</v>
      </c>
      <c r="L85" s="26" t="str">
        <f>データ!DH6</f>
        <v>【94.97】</v>
      </c>
      <c r="M85" s="26" t="str">
        <f>データ!DS6</f>
        <v>【32.49】</v>
      </c>
      <c r="N85" s="26" t="str">
        <f>データ!ED6</f>
        <v>【0.00】</v>
      </c>
      <c r="O85" s="26" t="str">
        <f>データ!EO6</f>
        <v>【0.00】</v>
      </c>
    </row>
  </sheetData>
  <sheetProtection algorithmName="SHA-512" hashValue="1EltPo+j8wtQTqyFl6SF4l/i5Yktfq+2vecF2TL9IYBP4Uc8ERUTSt4V2bMAN+q00CMwFR5fgXegzvDcVZ7k9A==" saltValue="wSwHVkilUSb+qaH3RlRdO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202096</v>
      </c>
      <c r="D6" s="33">
        <f t="shared" si="3"/>
        <v>46</v>
      </c>
      <c r="E6" s="33">
        <f t="shared" si="3"/>
        <v>17</v>
      </c>
      <c r="F6" s="33">
        <f t="shared" si="3"/>
        <v>8</v>
      </c>
      <c r="G6" s="33">
        <f t="shared" si="3"/>
        <v>0</v>
      </c>
      <c r="H6" s="33" t="str">
        <f t="shared" si="3"/>
        <v>長野県　伊那市</v>
      </c>
      <c r="I6" s="33" t="str">
        <f t="shared" si="3"/>
        <v>法適用</v>
      </c>
      <c r="J6" s="33" t="str">
        <f t="shared" si="3"/>
        <v>下水道事業</v>
      </c>
      <c r="K6" s="33" t="str">
        <f t="shared" si="3"/>
        <v>簡易排水</v>
      </c>
      <c r="L6" s="33" t="str">
        <f t="shared" si="3"/>
        <v>J2</v>
      </c>
      <c r="M6" s="33" t="str">
        <f t="shared" si="3"/>
        <v>非設置</v>
      </c>
      <c r="N6" s="34" t="str">
        <f t="shared" si="3"/>
        <v>-</v>
      </c>
      <c r="O6" s="34">
        <f t="shared" si="3"/>
        <v>99.06</v>
      </c>
      <c r="P6" s="34">
        <f t="shared" si="3"/>
        <v>0.09</v>
      </c>
      <c r="Q6" s="34">
        <f t="shared" si="3"/>
        <v>100</v>
      </c>
      <c r="R6" s="34">
        <f t="shared" si="3"/>
        <v>4070</v>
      </c>
      <c r="S6" s="34">
        <f t="shared" si="3"/>
        <v>67084</v>
      </c>
      <c r="T6" s="34">
        <f t="shared" si="3"/>
        <v>667.93</v>
      </c>
      <c r="U6" s="34">
        <f t="shared" si="3"/>
        <v>100.44</v>
      </c>
      <c r="V6" s="34">
        <f t="shared" si="3"/>
        <v>60</v>
      </c>
      <c r="W6" s="34">
        <f t="shared" si="3"/>
        <v>0.01</v>
      </c>
      <c r="X6" s="34">
        <f t="shared" si="3"/>
        <v>6000</v>
      </c>
      <c r="Y6" s="35">
        <f>IF(Y7="",NA(),Y7)</f>
        <v>77.099999999999994</v>
      </c>
      <c r="Z6" s="35">
        <f t="shared" ref="Z6:AH6" si="4">IF(Z7="",NA(),Z7)</f>
        <v>82.06</v>
      </c>
      <c r="AA6" s="35">
        <f t="shared" si="4"/>
        <v>87.73</v>
      </c>
      <c r="AB6" s="35">
        <f t="shared" si="4"/>
        <v>75.94</v>
      </c>
      <c r="AC6" s="35">
        <f t="shared" si="4"/>
        <v>79.69</v>
      </c>
      <c r="AD6" s="35">
        <f t="shared" si="4"/>
        <v>51.22</v>
      </c>
      <c r="AE6" s="35">
        <f t="shared" si="4"/>
        <v>40.090000000000003</v>
      </c>
      <c r="AF6" s="35">
        <f t="shared" si="4"/>
        <v>41.09</v>
      </c>
      <c r="AG6" s="35">
        <f t="shared" si="4"/>
        <v>85.72</v>
      </c>
      <c r="AH6" s="35">
        <f t="shared" si="4"/>
        <v>88.54</v>
      </c>
      <c r="AI6" s="34" t="str">
        <f>IF(AI7="","",IF(AI7="-","【-】","【"&amp;SUBSTITUTE(TEXT(AI7,"#,##0.00"),"-","△")&amp;"】"))</f>
        <v>【88.54】</v>
      </c>
      <c r="AJ6" s="35">
        <f>IF(AJ7="",NA(),AJ7)</f>
        <v>1825.55</v>
      </c>
      <c r="AK6" s="35">
        <f t="shared" ref="AK6:AS6" si="5">IF(AK7="",NA(),AK7)</f>
        <v>1751.18</v>
      </c>
      <c r="AL6" s="35">
        <f t="shared" si="5"/>
        <v>1813.14</v>
      </c>
      <c r="AM6" s="35">
        <f t="shared" si="5"/>
        <v>1896.91</v>
      </c>
      <c r="AN6" s="35">
        <f t="shared" si="5"/>
        <v>2055.0300000000002</v>
      </c>
      <c r="AO6" s="35">
        <f t="shared" si="5"/>
        <v>4212.5600000000004</v>
      </c>
      <c r="AP6" s="35">
        <f t="shared" si="5"/>
        <v>4044.84</v>
      </c>
      <c r="AQ6" s="35">
        <f t="shared" si="5"/>
        <v>4451.38</v>
      </c>
      <c r="AR6" s="35">
        <f t="shared" si="5"/>
        <v>3214.1</v>
      </c>
      <c r="AS6" s="35">
        <f t="shared" si="5"/>
        <v>1351.99</v>
      </c>
      <c r="AT6" s="34" t="str">
        <f>IF(AT7="","",IF(AT7="-","【-】","【"&amp;SUBSTITUTE(TEXT(AT7,"#,##0.00"),"-","△")&amp;"】"))</f>
        <v>【1,351.99】</v>
      </c>
      <c r="AU6" s="35">
        <f>IF(AU7="",NA(),AU7)</f>
        <v>1580.96</v>
      </c>
      <c r="AV6" s="35">
        <f t="shared" ref="AV6:BD6" si="6">IF(AV7="",NA(),AV7)</f>
        <v>1719.3</v>
      </c>
      <c r="AW6" s="35">
        <f t="shared" si="6"/>
        <v>2469.33</v>
      </c>
      <c r="AX6" s="35">
        <f t="shared" si="6"/>
        <v>2377.4499999999998</v>
      </c>
      <c r="AY6" s="35">
        <f t="shared" si="6"/>
        <v>2411.8000000000002</v>
      </c>
      <c r="AZ6" s="35">
        <f t="shared" si="6"/>
        <v>1099.01</v>
      </c>
      <c r="BA6" s="35">
        <f t="shared" si="6"/>
        <v>686.41</v>
      </c>
      <c r="BB6" s="35">
        <f t="shared" si="6"/>
        <v>827.8</v>
      </c>
      <c r="BC6" s="35">
        <f t="shared" si="6"/>
        <v>632.58000000000004</v>
      </c>
      <c r="BD6" s="35">
        <f t="shared" si="6"/>
        <v>205.9</v>
      </c>
      <c r="BE6" s="34" t="str">
        <f>IF(BE7="","",IF(BE7="-","【-】","【"&amp;SUBSTITUTE(TEXT(BE7,"#,##0.00"),"-","△")&amp;"】"))</f>
        <v>【205.90】</v>
      </c>
      <c r="BF6" s="34">
        <f>IF(BF7="",NA(),BF7)</f>
        <v>0</v>
      </c>
      <c r="BG6" s="34">
        <f t="shared" ref="BG6:BO6" si="7">IF(BG7="",NA(),BG7)</f>
        <v>0</v>
      </c>
      <c r="BH6" s="34">
        <f t="shared" si="7"/>
        <v>0</v>
      </c>
      <c r="BI6" s="34">
        <f t="shared" si="7"/>
        <v>0</v>
      </c>
      <c r="BJ6" s="34">
        <f t="shared" si="7"/>
        <v>0</v>
      </c>
      <c r="BK6" s="35">
        <f t="shared" si="7"/>
        <v>274.07</v>
      </c>
      <c r="BL6" s="35">
        <f t="shared" si="7"/>
        <v>243.02</v>
      </c>
      <c r="BM6" s="35">
        <f t="shared" si="7"/>
        <v>196.19</v>
      </c>
      <c r="BN6" s="35">
        <f t="shared" si="7"/>
        <v>129.4</v>
      </c>
      <c r="BO6" s="35">
        <f t="shared" si="7"/>
        <v>126.26</v>
      </c>
      <c r="BP6" s="34" t="str">
        <f>IF(BP7="","",IF(BP7="-","【-】","【"&amp;SUBSTITUTE(TEXT(BP7,"#,##0.00"),"-","△")&amp;"】"))</f>
        <v>【126.26】</v>
      </c>
      <c r="BQ6" s="35">
        <f>IF(BQ7="",NA(),BQ7)</f>
        <v>52.64</v>
      </c>
      <c r="BR6" s="35">
        <f t="shared" ref="BR6:BZ6" si="8">IF(BR7="",NA(),BR7)</f>
        <v>62.11</v>
      </c>
      <c r="BS6" s="35">
        <f t="shared" si="8"/>
        <v>74.73</v>
      </c>
      <c r="BT6" s="35">
        <f t="shared" si="8"/>
        <v>58.65</v>
      </c>
      <c r="BU6" s="35">
        <f t="shared" si="8"/>
        <v>73.89</v>
      </c>
      <c r="BV6" s="35">
        <f t="shared" si="8"/>
        <v>37.06</v>
      </c>
      <c r="BW6" s="35">
        <f t="shared" si="8"/>
        <v>41.35</v>
      </c>
      <c r="BX6" s="35">
        <f t="shared" si="8"/>
        <v>39.07</v>
      </c>
      <c r="BY6" s="35">
        <f t="shared" si="8"/>
        <v>38.409999999999997</v>
      </c>
      <c r="BZ6" s="35">
        <f t="shared" si="8"/>
        <v>35.869999999999997</v>
      </c>
      <c r="CA6" s="34" t="str">
        <f>IF(CA7="","",IF(CA7="-","【-】","【"&amp;SUBSTITUTE(TEXT(CA7,"#,##0.00"),"-","△")&amp;"】"))</f>
        <v>【35.87】</v>
      </c>
      <c r="CB6" s="35">
        <f>IF(CB7="",NA(),CB7)</f>
        <v>447.27</v>
      </c>
      <c r="CC6" s="35">
        <f t="shared" ref="CC6:CK6" si="9">IF(CC7="",NA(),CC7)</f>
        <v>376.35</v>
      </c>
      <c r="CD6" s="35">
        <f t="shared" si="9"/>
        <v>311.54000000000002</v>
      </c>
      <c r="CE6" s="35">
        <f t="shared" si="9"/>
        <v>411.36</v>
      </c>
      <c r="CF6" s="35">
        <f t="shared" si="9"/>
        <v>359.89</v>
      </c>
      <c r="CG6" s="35">
        <f t="shared" si="9"/>
        <v>514.20000000000005</v>
      </c>
      <c r="CH6" s="35">
        <f t="shared" si="9"/>
        <v>456.7</v>
      </c>
      <c r="CI6" s="35">
        <f t="shared" si="9"/>
        <v>485</v>
      </c>
      <c r="CJ6" s="35">
        <f t="shared" si="9"/>
        <v>501.56</v>
      </c>
      <c r="CK6" s="35">
        <f t="shared" si="9"/>
        <v>528.78</v>
      </c>
      <c r="CL6" s="34" t="str">
        <f>IF(CL7="","",IF(CL7="-","【-】","【"&amp;SUBSTITUTE(TEXT(CL7,"#,##0.00"),"-","△")&amp;"】"))</f>
        <v>【528.78】</v>
      </c>
      <c r="CM6" s="35">
        <f>IF(CM7="",NA(),CM7)</f>
        <v>20.45</v>
      </c>
      <c r="CN6" s="35">
        <f t="shared" ref="CN6:CV6" si="10">IF(CN7="",NA(),CN7)</f>
        <v>22.73</v>
      </c>
      <c r="CO6" s="35">
        <f t="shared" si="10"/>
        <v>22.73</v>
      </c>
      <c r="CP6" s="35">
        <f t="shared" si="10"/>
        <v>22.73</v>
      </c>
      <c r="CQ6" s="35">
        <f t="shared" si="10"/>
        <v>22.73</v>
      </c>
      <c r="CR6" s="35">
        <f t="shared" si="10"/>
        <v>27.55</v>
      </c>
      <c r="CS6" s="35">
        <f t="shared" si="10"/>
        <v>27.26</v>
      </c>
      <c r="CT6" s="35">
        <f t="shared" si="10"/>
        <v>27.09</v>
      </c>
      <c r="CU6" s="35">
        <f t="shared" si="10"/>
        <v>26.64</v>
      </c>
      <c r="CV6" s="35">
        <f t="shared" si="10"/>
        <v>26.11</v>
      </c>
      <c r="CW6" s="34" t="str">
        <f>IF(CW7="","",IF(CW7="-","【-】","【"&amp;SUBSTITUTE(TEXT(CW7,"#,##0.00"),"-","△")&amp;"】"))</f>
        <v>【26.11】</v>
      </c>
      <c r="CX6" s="35">
        <f>IF(CX7="",NA(),CX7)</f>
        <v>100</v>
      </c>
      <c r="CY6" s="35">
        <f t="shared" ref="CY6:DG6" si="11">IF(CY7="",NA(),CY7)</f>
        <v>100</v>
      </c>
      <c r="CZ6" s="35">
        <f t="shared" si="11"/>
        <v>100</v>
      </c>
      <c r="DA6" s="35">
        <f t="shared" si="11"/>
        <v>100</v>
      </c>
      <c r="DB6" s="35">
        <f t="shared" si="11"/>
        <v>100</v>
      </c>
      <c r="DC6" s="35">
        <f t="shared" si="11"/>
        <v>94.87</v>
      </c>
      <c r="DD6" s="35">
        <f t="shared" si="11"/>
        <v>94.93</v>
      </c>
      <c r="DE6" s="35">
        <f t="shared" si="11"/>
        <v>95.1</v>
      </c>
      <c r="DF6" s="35">
        <f t="shared" si="11"/>
        <v>95.52</v>
      </c>
      <c r="DG6" s="35">
        <f t="shared" si="11"/>
        <v>94.97</v>
      </c>
      <c r="DH6" s="34" t="str">
        <f>IF(DH7="","",IF(DH7="-","【-】","【"&amp;SUBSTITUTE(TEXT(DH7,"#,##0.00"),"-","△")&amp;"】"))</f>
        <v>【94.97】</v>
      </c>
      <c r="DI6" s="35">
        <f>IF(DI7="",NA(),DI7)</f>
        <v>39.799999999999997</v>
      </c>
      <c r="DJ6" s="35">
        <f t="shared" ref="DJ6:DR6" si="12">IF(DJ7="",NA(),DJ7)</f>
        <v>41.73</v>
      </c>
      <c r="DK6" s="35">
        <f t="shared" si="12"/>
        <v>43.66</v>
      </c>
      <c r="DL6" s="35">
        <f t="shared" si="12"/>
        <v>45.58</v>
      </c>
      <c r="DM6" s="35">
        <f t="shared" si="12"/>
        <v>47.51</v>
      </c>
      <c r="DN6" s="35">
        <f t="shared" si="12"/>
        <v>37.61</v>
      </c>
      <c r="DO6" s="35">
        <f t="shared" si="12"/>
        <v>34.700000000000003</v>
      </c>
      <c r="DP6" s="35">
        <f t="shared" si="12"/>
        <v>37.5</v>
      </c>
      <c r="DQ6" s="35">
        <f t="shared" si="12"/>
        <v>29.79</v>
      </c>
      <c r="DR6" s="35">
        <f t="shared" si="12"/>
        <v>32.49</v>
      </c>
      <c r="DS6" s="34" t="str">
        <f>IF(DS7="","",IF(DS7="-","【-】","【"&amp;SUBSTITUTE(TEXT(DS7,"#,##0.00"),"-","△")&amp;"】"))</f>
        <v>【32.49】</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8" s="36" customFormat="1" x14ac:dyDescent="0.15">
      <c r="A7" s="28"/>
      <c r="B7" s="37">
        <v>2020</v>
      </c>
      <c r="C7" s="37">
        <v>202096</v>
      </c>
      <c r="D7" s="37">
        <v>46</v>
      </c>
      <c r="E7" s="37">
        <v>17</v>
      </c>
      <c r="F7" s="37">
        <v>8</v>
      </c>
      <c r="G7" s="37">
        <v>0</v>
      </c>
      <c r="H7" s="37" t="s">
        <v>95</v>
      </c>
      <c r="I7" s="37" t="s">
        <v>96</v>
      </c>
      <c r="J7" s="37" t="s">
        <v>97</v>
      </c>
      <c r="K7" s="37" t="s">
        <v>98</v>
      </c>
      <c r="L7" s="37" t="s">
        <v>99</v>
      </c>
      <c r="M7" s="37" t="s">
        <v>100</v>
      </c>
      <c r="N7" s="38" t="s">
        <v>101</v>
      </c>
      <c r="O7" s="38">
        <v>99.06</v>
      </c>
      <c r="P7" s="38">
        <v>0.09</v>
      </c>
      <c r="Q7" s="38">
        <v>100</v>
      </c>
      <c r="R7" s="38">
        <v>4070</v>
      </c>
      <c r="S7" s="38">
        <v>67084</v>
      </c>
      <c r="T7" s="38">
        <v>667.93</v>
      </c>
      <c r="U7" s="38">
        <v>100.44</v>
      </c>
      <c r="V7" s="38">
        <v>60</v>
      </c>
      <c r="W7" s="38">
        <v>0.01</v>
      </c>
      <c r="X7" s="38">
        <v>6000</v>
      </c>
      <c r="Y7" s="38">
        <v>77.099999999999994</v>
      </c>
      <c r="Z7" s="38">
        <v>82.06</v>
      </c>
      <c r="AA7" s="38">
        <v>87.73</v>
      </c>
      <c r="AB7" s="38">
        <v>75.94</v>
      </c>
      <c r="AC7" s="38">
        <v>79.69</v>
      </c>
      <c r="AD7" s="38">
        <v>51.22</v>
      </c>
      <c r="AE7" s="38">
        <v>40.090000000000003</v>
      </c>
      <c r="AF7" s="38">
        <v>41.09</v>
      </c>
      <c r="AG7" s="38">
        <v>85.72</v>
      </c>
      <c r="AH7" s="38">
        <v>88.54</v>
      </c>
      <c r="AI7" s="38">
        <v>88.54</v>
      </c>
      <c r="AJ7" s="38">
        <v>1825.55</v>
      </c>
      <c r="AK7" s="38">
        <v>1751.18</v>
      </c>
      <c r="AL7" s="38">
        <v>1813.14</v>
      </c>
      <c r="AM7" s="38">
        <v>1896.91</v>
      </c>
      <c r="AN7" s="38">
        <v>2055.0300000000002</v>
      </c>
      <c r="AO7" s="38">
        <v>4212.5600000000004</v>
      </c>
      <c r="AP7" s="38">
        <v>4044.84</v>
      </c>
      <c r="AQ7" s="38">
        <v>4451.38</v>
      </c>
      <c r="AR7" s="38">
        <v>3214.1</v>
      </c>
      <c r="AS7" s="38">
        <v>1351.99</v>
      </c>
      <c r="AT7" s="38">
        <v>1351.99</v>
      </c>
      <c r="AU7" s="38">
        <v>1580.96</v>
      </c>
      <c r="AV7" s="38">
        <v>1719.3</v>
      </c>
      <c r="AW7" s="38">
        <v>2469.33</v>
      </c>
      <c r="AX7" s="38">
        <v>2377.4499999999998</v>
      </c>
      <c r="AY7" s="38">
        <v>2411.8000000000002</v>
      </c>
      <c r="AZ7" s="38">
        <v>1099.01</v>
      </c>
      <c r="BA7" s="38">
        <v>686.41</v>
      </c>
      <c r="BB7" s="38">
        <v>827.8</v>
      </c>
      <c r="BC7" s="38">
        <v>632.58000000000004</v>
      </c>
      <c r="BD7" s="38">
        <v>205.9</v>
      </c>
      <c r="BE7" s="38">
        <v>205.9</v>
      </c>
      <c r="BF7" s="38">
        <v>0</v>
      </c>
      <c r="BG7" s="38">
        <v>0</v>
      </c>
      <c r="BH7" s="38">
        <v>0</v>
      </c>
      <c r="BI7" s="38">
        <v>0</v>
      </c>
      <c r="BJ7" s="38">
        <v>0</v>
      </c>
      <c r="BK7" s="38">
        <v>274.07</v>
      </c>
      <c r="BL7" s="38">
        <v>243.02</v>
      </c>
      <c r="BM7" s="38">
        <v>196.19</v>
      </c>
      <c r="BN7" s="38">
        <v>129.4</v>
      </c>
      <c r="BO7" s="38">
        <v>126.26</v>
      </c>
      <c r="BP7" s="38">
        <v>126.26</v>
      </c>
      <c r="BQ7" s="38">
        <v>52.64</v>
      </c>
      <c r="BR7" s="38">
        <v>62.11</v>
      </c>
      <c r="BS7" s="38">
        <v>74.73</v>
      </c>
      <c r="BT7" s="38">
        <v>58.65</v>
      </c>
      <c r="BU7" s="38">
        <v>73.89</v>
      </c>
      <c r="BV7" s="38">
        <v>37.06</v>
      </c>
      <c r="BW7" s="38">
        <v>41.35</v>
      </c>
      <c r="BX7" s="38">
        <v>39.07</v>
      </c>
      <c r="BY7" s="38">
        <v>38.409999999999997</v>
      </c>
      <c r="BZ7" s="38">
        <v>35.869999999999997</v>
      </c>
      <c r="CA7" s="38">
        <v>35.869999999999997</v>
      </c>
      <c r="CB7" s="38">
        <v>447.27</v>
      </c>
      <c r="CC7" s="38">
        <v>376.35</v>
      </c>
      <c r="CD7" s="38">
        <v>311.54000000000002</v>
      </c>
      <c r="CE7" s="38">
        <v>411.36</v>
      </c>
      <c r="CF7" s="38">
        <v>359.89</v>
      </c>
      <c r="CG7" s="38">
        <v>514.20000000000005</v>
      </c>
      <c r="CH7" s="38">
        <v>456.7</v>
      </c>
      <c r="CI7" s="38">
        <v>485</v>
      </c>
      <c r="CJ7" s="38">
        <v>501.56</v>
      </c>
      <c r="CK7" s="38">
        <v>528.78</v>
      </c>
      <c r="CL7" s="38">
        <v>528.78</v>
      </c>
      <c r="CM7" s="38">
        <v>20.45</v>
      </c>
      <c r="CN7" s="38">
        <v>22.73</v>
      </c>
      <c r="CO7" s="38">
        <v>22.73</v>
      </c>
      <c r="CP7" s="38">
        <v>22.73</v>
      </c>
      <c r="CQ7" s="38">
        <v>22.73</v>
      </c>
      <c r="CR7" s="38">
        <v>27.55</v>
      </c>
      <c r="CS7" s="38">
        <v>27.26</v>
      </c>
      <c r="CT7" s="38">
        <v>27.09</v>
      </c>
      <c r="CU7" s="38">
        <v>26.64</v>
      </c>
      <c r="CV7" s="38">
        <v>26.11</v>
      </c>
      <c r="CW7" s="38">
        <v>26.11</v>
      </c>
      <c r="CX7" s="38">
        <v>100</v>
      </c>
      <c r="CY7" s="38">
        <v>100</v>
      </c>
      <c r="CZ7" s="38">
        <v>100</v>
      </c>
      <c r="DA7" s="38">
        <v>100</v>
      </c>
      <c r="DB7" s="38">
        <v>100</v>
      </c>
      <c r="DC7" s="38">
        <v>94.87</v>
      </c>
      <c r="DD7" s="38">
        <v>94.93</v>
      </c>
      <c r="DE7" s="38">
        <v>95.1</v>
      </c>
      <c r="DF7" s="38">
        <v>95.52</v>
      </c>
      <c r="DG7" s="38">
        <v>94.97</v>
      </c>
      <c r="DH7" s="38">
        <v>94.97</v>
      </c>
      <c r="DI7" s="38">
        <v>39.799999999999997</v>
      </c>
      <c r="DJ7" s="38">
        <v>41.73</v>
      </c>
      <c r="DK7" s="38">
        <v>43.66</v>
      </c>
      <c r="DL7" s="38">
        <v>45.58</v>
      </c>
      <c r="DM7" s="38">
        <v>47.51</v>
      </c>
      <c r="DN7" s="38">
        <v>37.61</v>
      </c>
      <c r="DO7" s="38">
        <v>34.700000000000003</v>
      </c>
      <c r="DP7" s="38">
        <v>37.5</v>
      </c>
      <c r="DQ7" s="38">
        <v>29.79</v>
      </c>
      <c r="DR7" s="38">
        <v>32.49</v>
      </c>
      <c r="DS7" s="38">
        <v>32.49</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v>
      </c>
      <c r="EK7" s="38">
        <v>0</v>
      </c>
      <c r="EL7" s="38">
        <v>0</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川﨑たける</cp:lastModifiedBy>
  <cp:lastPrinted>2022-01-17T02:14:55Z</cp:lastPrinted>
  <dcterms:created xsi:type="dcterms:W3CDTF">2021-12-03T07:37:17Z</dcterms:created>
  <dcterms:modified xsi:type="dcterms:W3CDTF">2022-01-21T01:41:20Z</dcterms:modified>
  <cp:category/>
</cp:coreProperties>
</file>