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workbookProtection workbookAlgorithmName="SHA-512" workbookHashValue="j/gLHV9nRmCMluymWRXltAhFaK9VeM5KKo1yy2KMpM+S8myj1iRJzBFrm8JcmZ0j+iZt4ZWbkOp5w4tdX/qBjg==" workbookSaltValue="F5lwDUl6JVtTALdQUKkW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<sst xmlns="http://schemas.openxmlformats.org/spreadsheetml/2006/main" count="231" uniqueCount="116">
  <si>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</si>
  <si>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</si>
  <si>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</si>
  <si>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</si>
  <si>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</si>
  <si>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</si>
  <si>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</si>
  <si>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</si>
  <si>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</si>
  <si>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</si>
  <si>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</si>
  <si>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</si>
  <si>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</si>
  <si>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</si>
  <si>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</si>
  <si>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</si>
  <si>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</si>
  <si>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</si>
  <si>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</si>
  <si>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</si>
  <si>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</si>
  <si>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</si>
  <si>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</si>
  <si>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</si>
  <si>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</si>
  <si>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</si>
  <si>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</si>
  <si>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</si>
  <si>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</si>
  <si>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</si>
  <si>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</si>
  <si>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</si>
  <si>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</si>
  <si>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</si>
  <si>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</si>
  <si>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</si>
  <si>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</si>
  <si>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</si>
  <si>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</si>
  <si>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</si>
  <si>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</si>
  <si>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</si>
  <si>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</si>
  <si>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</si>
  <si>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</si>
  <si>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</si>
  <si>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</si>
  <si>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</si>
  <si>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</si>
  <si>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</si>
  <si>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</si>
  <si>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</si>
  <si>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</si>
  <si>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</si>
  <si>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</si>
  <si>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</si>
  <si>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</si>
  <si>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</si>
  <si>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</si>
  <si>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</si>
  <si>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</si>
  <si>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</si>
  <si>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</si>
  <si>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</si>
  <si>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</si>
  <si>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</si>
  <si>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</si>
  <si>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</si>
  <si>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</si>
  <si>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</si>
  <si>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</si>
  <si>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</si>
  <si>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</si>
  <si>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</si>
  <si>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</si>
  <si>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</si>
  <si>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</si>
  <si>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</si>
  <si>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</si>
  <si>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</si>
  <si>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</si>
  <si>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</si>
  <si>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</si>
  <si>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</si>
  <si>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</si>
  <si>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</si>
  <si>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</si>
  <si>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</si>
  <si>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</si>
  <si>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</si>
  <si>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</si>
  <si>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</si>
  <si>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</si>
  <si>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</si>
  <si>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</si>
  <si>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</si>
  <si>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</si>
  <si>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</si>
  <si>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</si>
  <si>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</si>
  <si>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</si>
  <si>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</si>
  <si>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</si>
  <si>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</si>
  <si>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</si>
  <si>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</si>
  <si>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</si>
  <si>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</si>
  <si>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</si>
  <si>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</si>
  <si>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</si>
  <si>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</si>
  <si>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</si>
  <si>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５年供用開始であるため、耐用年数が50年である管渠については、②管渠老朽化率や③管渠改善率が示すとおり更新はまだ発生していませんが、管路延長は２ｋｍ程度であり、機械設備等の占める割合が本市の実施する他の下水道事業に比べて高いため、①有形固定資産減価償却率も他の下水道事業より高く、45％を超えてきています。</t>
    <rPh sb="1" eb="3">
      <t>ヘイセイ</t>
    </rPh>
    <rPh sb="4" eb="5">
      <t>ネン</t>
    </rPh>
    <rPh sb="5" eb="7">
      <t>キョウヨウ</t>
    </rPh>
    <rPh sb="7" eb="9">
      <t>カイシ</t>
    </rPh>
    <rPh sb="69" eb="71">
      <t>カンロ</t>
    </rPh>
    <rPh sb="71" eb="73">
      <t>エンチョウ</t>
    </rPh>
    <rPh sb="77" eb="79">
      <t>テイド</t>
    </rPh>
    <rPh sb="83" eb="85">
      <t>キカイ</t>
    </rPh>
    <rPh sb="85" eb="87">
      <t>セツビ</t>
    </rPh>
    <rPh sb="87" eb="88">
      <t>トウ</t>
    </rPh>
    <rPh sb="89" eb="90">
      <t>シ</t>
    </rPh>
    <rPh sb="92" eb="94">
      <t>ワリアイ</t>
    </rPh>
    <rPh sb="95" eb="96">
      <t>ホン</t>
    </rPh>
    <rPh sb="96" eb="97">
      <t>シ</t>
    </rPh>
    <rPh sb="102" eb="103">
      <t>タ</t>
    </rPh>
    <rPh sb="104" eb="107">
      <t>ゲスイドウ</t>
    </rPh>
    <rPh sb="107" eb="109">
      <t>ジギョウ</t>
    </rPh>
    <rPh sb="110" eb="111">
      <t>クラ</t>
    </rPh>
    <rPh sb="113" eb="114">
      <t>タカ</t>
    </rPh>
    <rPh sb="119" eb="121">
      <t>ユウケイ</t>
    </rPh>
    <rPh sb="121" eb="123">
      <t>コテイ</t>
    </rPh>
    <rPh sb="123" eb="125">
      <t>シサン</t>
    </rPh>
    <rPh sb="125" eb="127">
      <t>ゲンカ</t>
    </rPh>
    <rPh sb="127" eb="129">
      <t>ショウキャク</t>
    </rPh>
    <rPh sb="129" eb="130">
      <t>リツ</t>
    </rPh>
    <rPh sb="131" eb="132">
      <t>タ</t>
    </rPh>
    <rPh sb="133" eb="136">
      <t>ゲスイドウ</t>
    </rPh>
    <rPh sb="136" eb="138">
      <t>ジギョウ</t>
    </rPh>
    <rPh sb="140" eb="141">
      <t>タカ</t>
    </rPh>
    <rPh sb="147" eb="148">
      <t>コ</t>
    </rPh>
    <phoneticPr fontId="4"/>
  </si>
  <si>
    <t>　処理区域内人口の規模が非常に小さく基本的に赤字基調の事業です。小規模事業のため使用料収入のみで費用を賄うことが難しく、突発的な修繕など個別の事案に大きな影響を受けやすくなっています。
　営業外費用の一般会計補助金の増加により①経常収支比率は上昇しています。それに伴って②累積欠損金比率はわずかに下がっています。
　③流動比率は改善していますが、小規模事業のため現金預金の増減などの影響が現れやすくなっています。
　④企業債残高対事業規模比率は、企業債残高がないためゼロとなっています。
　⑤経費回収率が下がった要因として使用料収入は安定する一方で、汚水処理費が増加に転じたことが挙げられます。
　⑥汚水処理原価は有収水量は減少していますが、汚水処理費が増加したため、上昇に転じました。
　⑦施設利用率は事業規模が小さいため、低い水準で推移しています。
　⑧水洗化率は既に100％となっています。</t>
    <rPh sb="1" eb="3">
      <t>ショリ</t>
    </rPh>
    <rPh sb="3" eb="5">
      <t>クイキ</t>
    </rPh>
    <rPh sb="5" eb="6">
      <t>ナイ</t>
    </rPh>
    <rPh sb="6" eb="8">
      <t>ジンコウ</t>
    </rPh>
    <rPh sb="9" eb="11">
      <t>キボ</t>
    </rPh>
    <rPh sb="12" eb="14">
      <t>ヒジョウ</t>
    </rPh>
    <rPh sb="15" eb="16">
      <t>チイ</t>
    </rPh>
    <rPh sb="18" eb="21">
      <t>キホンテキ</t>
    </rPh>
    <rPh sb="22" eb="24">
      <t>アカジ</t>
    </rPh>
    <rPh sb="24" eb="26">
      <t>キチョウ</t>
    </rPh>
    <rPh sb="27" eb="29">
      <t>ジギョウ</t>
    </rPh>
    <rPh sb="32" eb="35">
      <t>ショウキボ</t>
    </rPh>
    <rPh sb="35" eb="37">
      <t>ジギョウ</t>
    </rPh>
    <rPh sb="40" eb="43">
      <t>シヨウリョウ</t>
    </rPh>
    <rPh sb="43" eb="45">
      <t>シュウニュウ</t>
    </rPh>
    <rPh sb="48" eb="50">
      <t>ヒヨウ</t>
    </rPh>
    <rPh sb="51" eb="52">
      <t>マカナ</t>
    </rPh>
    <rPh sb="56" eb="57">
      <t>ムズカ</t>
    </rPh>
    <rPh sb="60" eb="63">
      <t>トッパツテキ</t>
    </rPh>
    <rPh sb="64" eb="66">
      <t>シュウゼン</t>
    </rPh>
    <rPh sb="68" eb="70">
      <t>コベツ</t>
    </rPh>
    <rPh sb="71" eb="73">
      <t>ジアン</t>
    </rPh>
    <rPh sb="74" eb="75">
      <t>オオ</t>
    </rPh>
    <rPh sb="77" eb="79">
      <t>エイキョウ</t>
    </rPh>
    <rPh sb="80" eb="81">
      <t>ウ</t>
    </rPh>
    <rPh sb="94" eb="97">
      <t>エイギョウガイ</t>
    </rPh>
    <rPh sb="97" eb="99">
      <t>ヒヨウ</t>
    </rPh>
    <rPh sb="100" eb="102">
      <t>イッパン</t>
    </rPh>
    <rPh sb="102" eb="104">
      <t>カイケイ</t>
    </rPh>
    <rPh sb="104" eb="107">
      <t>ホジョキン</t>
    </rPh>
    <rPh sb="108" eb="110">
      <t>ゾウカ</t>
    </rPh>
    <rPh sb="114" eb="116">
      <t>ケイジョウ</t>
    </rPh>
    <rPh sb="116" eb="118">
      <t>シュウシ</t>
    </rPh>
    <rPh sb="118" eb="120">
      <t>ヒリツ</t>
    </rPh>
    <rPh sb="121" eb="123">
      <t>ジョウショウ</t>
    </rPh>
    <rPh sb="132" eb="133">
      <t>トモナ</t>
    </rPh>
    <rPh sb="148" eb="149">
      <t>サ</t>
    </rPh>
    <rPh sb="164" eb="166">
      <t>カイゼン</t>
    </rPh>
    <rPh sb="181" eb="183">
      <t>ゲンキン</t>
    </rPh>
    <rPh sb="183" eb="185">
      <t>ヨキン</t>
    </rPh>
    <rPh sb="209" eb="211">
      <t>キギョウ</t>
    </rPh>
    <rPh sb="211" eb="212">
      <t>サイ</t>
    </rPh>
    <rPh sb="212" eb="214">
      <t>ザンダカ</t>
    </rPh>
    <rPh sb="214" eb="215">
      <t>タイ</t>
    </rPh>
    <rPh sb="215" eb="217">
      <t>ジギョウ</t>
    </rPh>
    <rPh sb="217" eb="219">
      <t>キボ</t>
    </rPh>
    <rPh sb="219" eb="221">
      <t>ヒリツ</t>
    </rPh>
    <rPh sb="223" eb="225">
      <t>キギョウ</t>
    </rPh>
    <rPh sb="225" eb="226">
      <t>サイ</t>
    </rPh>
    <rPh sb="226" eb="228">
      <t>ザンダカ</t>
    </rPh>
    <rPh sb="252" eb="253">
      <t>サ</t>
    </rPh>
    <rPh sb="256" eb="258">
      <t>ヨウイン</t>
    </rPh>
    <rPh sb="261" eb="264">
      <t>シヨウリョウ</t>
    </rPh>
    <rPh sb="264" eb="266">
      <t>シュウニュウ</t>
    </rPh>
    <rPh sb="267" eb="269">
      <t>アンテイ</t>
    </rPh>
    <rPh sb="271" eb="273">
      <t>イッポウ</t>
    </rPh>
    <rPh sb="275" eb="277">
      <t>オスイ</t>
    </rPh>
    <rPh sb="277" eb="279">
      <t>ショリ</t>
    </rPh>
    <rPh sb="279" eb="280">
      <t>ヒ</t>
    </rPh>
    <rPh sb="290" eb="291">
      <t>ア</t>
    </rPh>
    <rPh sb="307" eb="309">
      <t>ユウシュウ</t>
    </rPh>
    <rPh sb="309" eb="311">
      <t>スイリョウ</t>
    </rPh>
    <rPh sb="321" eb="323">
      <t>オスイ</t>
    </rPh>
    <rPh sb="323" eb="325">
      <t>ショリ</t>
    </rPh>
    <rPh sb="325" eb="326">
      <t>ヒ</t>
    </rPh>
    <rPh sb="327" eb="329">
      <t>ゾウカ</t>
    </rPh>
    <rPh sb="334" eb="336">
      <t>ジョウショウ</t>
    </rPh>
    <rPh sb="346" eb="348">
      <t>シセツ</t>
    </rPh>
    <rPh sb="348" eb="351">
      <t>リヨウリツ</t>
    </rPh>
    <rPh sb="352" eb="354">
      <t>ジギョウ</t>
    </rPh>
    <rPh sb="354" eb="356">
      <t>キボ</t>
    </rPh>
    <rPh sb="357" eb="358">
      <t>チイ</t>
    </rPh>
    <rPh sb="363" eb="364">
      <t>ヒク</t>
    </rPh>
    <rPh sb="365" eb="367">
      <t>スイジュン</t>
    </rPh>
    <rPh sb="368" eb="370">
      <t>スイイ</t>
    </rPh>
    <rPh sb="379" eb="382">
      <t>スイセンカ</t>
    </rPh>
    <rPh sb="382" eb="383">
      <t>リツ</t>
    </rPh>
    <rPh sb="384" eb="385">
      <t>スデ</t>
    </rPh>
    <phoneticPr fontId="4"/>
  </si>
  <si>
    <t>　処理区域内人口が少なく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使用料を改定する必要がありますが、費用に見合う使用料を受益者に求めるのは現実的ではなく、当面は他の下水道事業と合わせた全体的な視点で経営を行う方針としています。
　令和元年度に改定を行った経営健全化計画（経営戦略）に基づき、経営改善に取り組んでいきます。</t>
    <rPh sb="1" eb="3">
      <t>ショリ</t>
    </rPh>
    <rPh sb="3" eb="6">
      <t>クイキナイ</t>
    </rPh>
    <rPh sb="6" eb="8">
      <t>ジンコウ</t>
    </rPh>
    <rPh sb="9" eb="10">
      <t>スク</t>
    </rPh>
    <rPh sb="12" eb="15">
      <t>スイセンカ</t>
    </rPh>
    <rPh sb="15" eb="16">
      <t>リツ</t>
    </rPh>
    <rPh sb="19" eb="21">
      <t>イジョウ</t>
    </rPh>
    <rPh sb="21" eb="22">
      <t>ノ</t>
    </rPh>
    <rPh sb="25" eb="27">
      <t>ジョウキョウ</t>
    </rPh>
    <rPh sb="30" eb="33">
      <t>コウゾウテキ</t>
    </rPh>
    <rPh sb="34" eb="36">
      <t>シュウシ</t>
    </rPh>
    <rPh sb="37" eb="39">
      <t>カイゼン</t>
    </rPh>
    <rPh sb="40" eb="41">
      <t>ハカ</t>
    </rPh>
    <rPh sb="46" eb="48">
      <t>ヒヨウ</t>
    </rPh>
    <rPh sb="49" eb="50">
      <t>ヘ</t>
    </rPh>
    <rPh sb="53" eb="55">
      <t>シュウニュウ</t>
    </rPh>
    <rPh sb="56" eb="57">
      <t>フ</t>
    </rPh>
    <rPh sb="68" eb="70">
      <t>ケイヒ</t>
    </rPh>
    <rPh sb="71" eb="73">
      <t>サクゲン</t>
    </rPh>
    <rPh sb="74" eb="76">
      <t>ゲンカイ</t>
    </rPh>
    <rPh sb="77" eb="78">
      <t>チカ</t>
    </rPh>
    <rPh sb="89" eb="92">
      <t>トッパツテキ</t>
    </rPh>
    <rPh sb="93" eb="96">
      <t>シュウゼンヒ</t>
    </rPh>
    <rPh sb="96" eb="97">
      <t>トウ</t>
    </rPh>
    <rPh sb="98" eb="100">
      <t>ハッセイ</t>
    </rPh>
    <rPh sb="103" eb="105">
      <t>シュウシ</t>
    </rPh>
    <rPh sb="106" eb="108">
      <t>アッカ</t>
    </rPh>
    <rPh sb="109" eb="110">
      <t>サ</t>
    </rPh>
    <rPh sb="122" eb="124">
      <t>シュウニュウ</t>
    </rPh>
    <rPh sb="125" eb="126">
      <t>フ</t>
    </rPh>
    <rPh sb="131" eb="132">
      <t>タ</t>
    </rPh>
    <rPh sb="132" eb="134">
      <t>カイケイ</t>
    </rPh>
    <rPh sb="137" eb="139">
      <t>ホジョ</t>
    </rPh>
    <rPh sb="140" eb="141">
      <t>ウ</t>
    </rPh>
    <rPh sb="144" eb="147">
      <t>ゲスイドウ</t>
    </rPh>
    <rPh sb="147" eb="150">
      <t>シヨウリョウ</t>
    </rPh>
    <rPh sb="151" eb="153">
      <t>カイテイ</t>
    </rPh>
    <rPh sb="155" eb="157">
      <t>ヒツヨウ</t>
    </rPh>
    <rPh sb="164" eb="166">
      <t>ヒヨウ</t>
    </rPh>
    <rPh sb="167" eb="169">
      <t>ミア</t>
    </rPh>
    <rPh sb="170" eb="173">
      <t>シヨウリョウ</t>
    </rPh>
    <rPh sb="174" eb="177">
      <t>ジュエキシャ</t>
    </rPh>
    <rPh sb="178" eb="179">
      <t>モト</t>
    </rPh>
    <rPh sb="183" eb="186">
      <t>ゲンジツテキ</t>
    </rPh>
    <rPh sb="191" eb="193">
      <t>トウメン</t>
    </rPh>
    <rPh sb="194" eb="195">
      <t>ホカ</t>
    </rPh>
    <rPh sb="196" eb="199">
      <t>ゲスイドウ</t>
    </rPh>
    <rPh sb="199" eb="201">
      <t>ジギョウ</t>
    </rPh>
    <rPh sb="202" eb="203">
      <t>ア</t>
    </rPh>
    <rPh sb="206" eb="209">
      <t>ゼンタイテキ</t>
    </rPh>
    <rPh sb="210" eb="212">
      <t>シテン</t>
    </rPh>
    <rPh sb="213" eb="215">
      <t>ケイエイ</t>
    </rPh>
    <rPh sb="216" eb="217">
      <t>オコナ</t>
    </rPh>
    <rPh sb="218" eb="220">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</si>
</sst>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09-4046-ABB0-B4DEF10D15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09-4046-ABB0-B4DEF10D15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22.73</c:v>
                </c:pt>
                <c:pt idx="1">
                  <c:v>22.73</c:v>
                </c:pt>
                <c:pt idx="2">
                  <c:v>22.73</c:v>
                </c:pt>
                <c:pt idx="3">
                  <c:v>22.73</c:v>
                </c:pt>
                <c:pt idx="4">
                  <c:v>18.18</c:v>
                </c:pt>
              </c:numCache>
            </c:numRef>
          </c:val>
          <c:extLst>
            <c:ext xmlns:c16="http://schemas.microsoft.com/office/drawing/2014/chart" uri="{C3380CC4-5D6E-409C-BE32-E72D297353CC}">
              <c16:uniqueId val="{00000000-20C9-47F3-9914-500E945C85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20C9-47F3-9914-500E945C85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6B-4B38-BFF3-01C2B2F2EE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606B-4B38-BFF3-01C2B2F2EE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82.06</c:v>
                </c:pt>
                <c:pt idx="1">
                  <c:v>87.73</c:v>
                </c:pt>
                <c:pt idx="2">
                  <c:v>75.94</c:v>
                </c:pt>
                <c:pt idx="3">
                  <c:v>79.69</c:v>
                </c:pt>
                <c:pt idx="4">
                  <c:v>136.5</c:v>
                </c:pt>
              </c:numCache>
            </c:numRef>
          </c:val>
          <c:extLst>
            <c:ext xmlns:c16="http://schemas.microsoft.com/office/drawing/2014/chart" uri="{C3380CC4-5D6E-409C-BE32-E72D297353CC}">
              <c16:uniqueId val="{00000000-8629-447E-9AAF-18EF797FB1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40.090000000000003</c:v>
                </c:pt>
                <c:pt idx="1">
                  <c:v>41.09</c:v>
                </c:pt>
                <c:pt idx="2">
                  <c:v>85.72</c:v>
                </c:pt>
                <c:pt idx="3">
                  <c:v>88.54</c:v>
                </c:pt>
                <c:pt idx="4">
                  <c:v>84.34</c:v>
                </c:pt>
              </c:numCache>
            </c:numRef>
          </c:val>
          <c:smooth val="0"/>
          <c:extLst>
            <c:ext xmlns:c16="http://schemas.microsoft.com/office/drawing/2014/chart" uri="{C3380CC4-5D6E-409C-BE32-E72D297353CC}">
              <c16:uniqueId val="{00000001-8629-447E-9AAF-18EF797FB1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41.73</c:v>
                </c:pt>
                <c:pt idx="1">
                  <c:v>43.66</c:v>
                </c:pt>
                <c:pt idx="2">
                  <c:v>45.58</c:v>
                </c:pt>
                <c:pt idx="3">
                  <c:v>47.51</c:v>
                </c:pt>
                <c:pt idx="4">
                  <c:v>49.02</c:v>
                </c:pt>
              </c:numCache>
            </c:numRef>
          </c:val>
          <c:extLst>
            <c:ext xmlns:c16="http://schemas.microsoft.com/office/drawing/2014/chart" uri="{C3380CC4-5D6E-409C-BE32-E72D297353CC}">
              <c16:uniqueId val="{00000000-43DC-4AAA-BDBA-DD3B79AD95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34.700000000000003</c:v>
                </c:pt>
                <c:pt idx="1">
                  <c:v>37.5</c:v>
                </c:pt>
                <c:pt idx="2">
                  <c:v>29.79</c:v>
                </c:pt>
                <c:pt idx="3">
                  <c:v>32.49</c:v>
                </c:pt>
                <c:pt idx="4">
                  <c:v>33.799999999999997</c:v>
                </c:pt>
              </c:numCache>
            </c:numRef>
          </c:val>
          <c:smooth val="0"/>
          <c:extLst>
            <c:ext xmlns:c16="http://schemas.microsoft.com/office/drawing/2014/chart" uri="{C3380CC4-5D6E-409C-BE32-E72D297353CC}">
              <c16:uniqueId val="{00000001-43DC-4AAA-BDBA-DD3B79AD95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F5-40FC-A77F-60CE841675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F5-40FC-A77F-60CE841675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1751.18</c:v>
                </c:pt>
                <c:pt idx="1">
                  <c:v>1813.14</c:v>
                </c:pt>
                <c:pt idx="2">
                  <c:v>1896.91</c:v>
                </c:pt>
                <c:pt idx="3">
                  <c:v>2055.0300000000002</c:v>
                </c:pt>
                <c:pt idx="4">
                  <c:v>1920.25</c:v>
                </c:pt>
              </c:numCache>
            </c:numRef>
          </c:val>
          <c:extLst>
            <c:ext xmlns:c16="http://schemas.microsoft.com/office/drawing/2014/chart" uri="{C3380CC4-5D6E-409C-BE32-E72D297353CC}">
              <c16:uniqueId val="{00000000-9715-4E2C-BCD8-AEE0B2BB82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4044.84</c:v>
                </c:pt>
                <c:pt idx="1">
                  <c:v>4451.38</c:v>
                </c:pt>
                <c:pt idx="2">
                  <c:v>3214.1</c:v>
                </c:pt>
                <c:pt idx="3">
                  <c:v>1351.99</c:v>
                </c:pt>
                <c:pt idx="4">
                  <c:v>1369.17</c:v>
                </c:pt>
              </c:numCache>
            </c:numRef>
          </c:val>
          <c:smooth val="0"/>
          <c:extLst>
            <c:ext xmlns:c16="http://schemas.microsoft.com/office/drawing/2014/chart" uri="{C3380CC4-5D6E-409C-BE32-E72D297353CC}">
              <c16:uniqueId val="{00000001-9715-4E2C-BCD8-AEE0B2BB82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1719.3</c:v>
                </c:pt>
                <c:pt idx="1">
                  <c:v>2469.33</c:v>
                </c:pt>
                <c:pt idx="2">
                  <c:v>2377.4499999999998</c:v>
                </c:pt>
                <c:pt idx="3">
                  <c:v>2411.8000000000002</c:v>
                </c:pt>
                <c:pt idx="4">
                  <c:v>2487.02</c:v>
                </c:pt>
              </c:numCache>
            </c:numRef>
          </c:val>
          <c:extLst>
            <c:ext xmlns:c16="http://schemas.microsoft.com/office/drawing/2014/chart" uri="{C3380CC4-5D6E-409C-BE32-E72D297353CC}">
              <c16:uniqueId val="{00000000-C96E-4C6B-823F-61F6C9CAFE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686.41</c:v>
                </c:pt>
                <c:pt idx="1">
                  <c:v>827.8</c:v>
                </c:pt>
                <c:pt idx="2">
                  <c:v>632.58000000000004</c:v>
                </c:pt>
                <c:pt idx="3">
                  <c:v>205.9</c:v>
                </c:pt>
                <c:pt idx="4">
                  <c:v>193.81</c:v>
                </c:pt>
              </c:numCache>
            </c:numRef>
          </c:val>
          <c:smooth val="0"/>
          <c:extLst>
            <c:ext xmlns:c16="http://schemas.microsoft.com/office/drawing/2014/chart" uri="{C3380CC4-5D6E-409C-BE32-E72D297353CC}">
              <c16:uniqueId val="{00000001-C96E-4C6B-823F-61F6C9CAFE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1-436C-973C-BAC1DCDF3B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ABD1-436C-973C-BAC1DCDF3B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62.11</c:v>
                </c:pt>
                <c:pt idx="1">
                  <c:v>74.73</c:v>
                </c:pt>
                <c:pt idx="2">
                  <c:v>58.65</c:v>
                </c:pt>
                <c:pt idx="3">
                  <c:v>73.89</c:v>
                </c:pt>
                <c:pt idx="4">
                  <c:v>70</c:v>
                </c:pt>
              </c:numCache>
            </c:numRef>
          </c:val>
          <c:extLst>
            <c:ext xmlns:c16="http://schemas.microsoft.com/office/drawing/2014/chart" uri="{C3380CC4-5D6E-409C-BE32-E72D297353CC}">
              <c16:uniqueId val="{00000000-C21E-45FE-B8B8-1323137F69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C21E-45FE-B8B8-1323137F69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376.35</c:v>
                </c:pt>
                <c:pt idx="1">
                  <c:v>311.54000000000002</c:v>
                </c:pt>
                <c:pt idx="2">
                  <c:v>411.36</c:v>
                </c:pt>
                <c:pt idx="3">
                  <c:v>359.89</c:v>
                </c:pt>
                <c:pt idx="4">
                  <c:v>400.98</c:v>
                </c:pt>
              </c:numCache>
            </c:numRef>
          </c:val>
          <c:extLst>
            <c:ext xmlns:c16="http://schemas.microsoft.com/office/drawing/2014/chart" uri="{C3380CC4-5D6E-409C-BE32-E72D297353CC}">
              <c16:uniqueId val="{00000000-D66F-495A-BAC7-710EC2326A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D66F-495A-BAC7-710EC2326A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【1,369.17】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伊那市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45">
        <f>データ!S6</f>
        <v>66528</v>
      </c>
      <c r="AM8" s="45"/>
      <c r="AN8" s="45"/>
      <c r="AO8" s="45"/>
      <c r="AP8" s="45"/>
      <c r="AQ8" s="45"/>
      <c r="AR8" s="45"/>
      <c r="AS8" s="45"/>
      <c r="AT8" s="46">
        <f>データ!T6</f>
        <v>667.93</v>
      </c>
      <c r="AU8" s="46"/>
      <c r="AV8" s="46"/>
      <c r="AW8" s="46"/>
      <c r="AX8" s="46"/>
      <c r="AY8" s="46"/>
      <c r="AZ8" s="46"/>
      <c r="BA8" s="46"/>
      <c r="BB8" s="46">
        <f>データ!U6</f>
        <v>99.6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99.01</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45">
        <f>データ!R6</f>
        <v>4070</v>
      </c>
      <c r="AE10" s="45"/>
      <c r="AF10" s="45"/>
      <c r="AG10" s="45"/>
      <c r="AH10" s="45"/>
      <c r="AI10" s="45"/>
      <c r="AJ10" s="45"/>
      <c r="AK10" s="2"/>
      <c r="AL10" s="45">
        <f>データ!V6</f>
        <v>45</v>
      </c>
      <c r="AM10" s="45"/>
      <c r="AN10" s="45"/>
      <c r="AO10" s="45"/>
      <c r="AP10" s="45"/>
      <c r="AQ10" s="45"/>
      <c r="AR10" s="45"/>
      <c r="AS10" s="45"/>
      <c r="AT10" s="46">
        <f>データ!W6</f>
        <v>0.01</v>
      </c>
      <c r="AU10" s="46"/>
      <c r="AV10" s="46"/>
      <c r="AW10" s="46"/>
      <c r="AX10" s="46"/>
      <c r="AY10" s="46"/>
      <c r="AZ10" s="46"/>
      <c r="BA10" s="46"/>
      <c r="BB10" s="46">
        <f>データ!X6</f>
        <v>4500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【84.34】</v>
      </c>
      <c r="F85" s="12" t="str">
        <f>データ!AT6</f>
        <v>【1,369.17】</v>
      </c>
      <c r="G85" s="12" t="str">
        <f>データ!BE6</f>
        <v>【193.81】</v>
      </c>
      <c r="H85" s="12" t="str">
        <f>データ!BP6</f>
        <v>【113.17】</v>
      </c>
      <c r="I85" s="12" t="str">
        <f>データ!CA6</f>
        <v>【31.60】</v>
      </c>
      <c r="J85" s="12" t="str">
        <f>データ!CL6</f>
        <v>【596.93】</v>
      </c>
      <c r="K85" s="12" t="str">
        <f>データ!CW6</f>
        <v>【24.44】</v>
      </c>
      <c r="L85" s="12" t="str">
        <f>データ!DH6</f>
        <v>【95.52】</v>
      </c>
      <c r="M85" s="12" t="str">
        <f>データ!DS6</f>
        <v>【33.80】</v>
      </c>
      <c r="N85" s="12" t="str">
        <f>データ!ED6</f>
        <v>【0.00】</v>
      </c>
      <c r="O85" s="12" t="str">
        <f>データ!EO6</f>
        <v>【0.00】</v>
      </c>
    </row>
  </sheetData>
  <sheetProtection algorithmName="SHA-512" hashValue="KneYhhZu08InEas9ZEadO4LAyZhi+mzezqG7ITlxK1NIQtEnqophdDjD3ShT+cedwn4R9uFEbzIfDGXYdotZjg==" saltValue="8QmmdamJxBCZQRTgZFOc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202096</v>
      </c>
      <c r="D6" s="19">
        <f t="shared" si="3"/>
        <v>46</v>
      </c>
      <c r="E6" s="19">
        <f t="shared" si="3"/>
        <v>17</v>
      </c>
      <c r="F6" s="19">
        <f t="shared" si="3"/>
        <v>8</v>
      </c>
      <c r="G6" s="19">
        <f t="shared" si="3"/>
        <v>0</v>
      </c>
      <c r="H6" s="19" t="str">
        <f t="shared" si="3"/>
        <v>長野県　伊那市</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99.01</v>
      </c>
      <c r="P6" s="20">
        <f t="shared" si="3"/>
        <v>7.0000000000000007E-2</v>
      </c>
      <c r="Q6" s="20">
        <f t="shared" si="3"/>
        <v>100</v>
      </c>
      <c r="R6" s="20">
        <f t="shared" si="3"/>
        <v>4070</v>
      </c>
      <c r="S6" s="20">
        <f t="shared" si="3"/>
        <v>66528</v>
      </c>
      <c r="T6" s="20">
        <f t="shared" si="3"/>
        <v>667.93</v>
      </c>
      <c r="U6" s="20">
        <f t="shared" si="3"/>
        <v>99.6</v>
      </c>
      <c r="V6" s="20">
        <f t="shared" si="3"/>
        <v>45</v>
      </c>
      <c r="W6" s="20">
        <f t="shared" si="3"/>
        <v>0.01</v>
      </c>
      <c r="X6" s="20">
        <f t="shared" si="3"/>
        <v>4500</v>
      </c>
      <c r="Y6" s="21">
        <f>IF(Y7="",NA(),Y7)</f>
        <v>82.06</v>
      </c>
      <c r="Z6" s="21">
        <f t="shared" ref="Z6:AH6" si="4">IF(Z7="",NA(),Z7)</f>
        <v>87.73</v>
      </c>
      <c r="AA6" s="21">
        <f t="shared" si="4"/>
        <v>75.94</v>
      </c>
      <c r="AB6" s="21">
        <f t="shared" si="4"/>
        <v>79.69</v>
      </c>
      <c r="AC6" s="21">
        <f t="shared" si="4"/>
        <v>136.5</v>
      </c>
      <c r="AD6" s="21">
        <f t="shared" si="4"/>
        <v>40.090000000000003</v>
      </c>
      <c r="AE6" s="21">
        <f t="shared" si="4"/>
        <v>41.09</v>
      </c>
      <c r="AF6" s="21">
        <f t="shared" si="4"/>
        <v>85.72</v>
      </c>
      <c r="AG6" s="21">
        <f t="shared" si="4"/>
        <v>88.54</v>
      </c>
      <c r="AH6" s="21">
        <f t="shared" si="4"/>
        <v>84.34</v>
      </c>
      <c r="AI6" s="20" t="str">
        <f>IF(AI7="","",IF(AI7="-","【-】","【"&amp;SUBSTITUTE(TEXT(AI7,"#,##0.00"),"-","△")&amp;"】"))</f>
        <v>【84.34】</v>
      </c>
      <c r="AJ6" s="21">
        <f>IF(AJ7="",NA(),AJ7)</f>
        <v>1751.18</v>
      </c>
      <c r="AK6" s="21">
        <f t="shared" ref="AK6:AS6" si="5">IF(AK7="",NA(),AK7)</f>
        <v>1813.14</v>
      </c>
      <c r="AL6" s="21">
        <f t="shared" si="5"/>
        <v>1896.91</v>
      </c>
      <c r="AM6" s="21">
        <f t="shared" si="5"/>
        <v>2055.0300000000002</v>
      </c>
      <c r="AN6" s="21">
        <f t="shared" si="5"/>
        <v>1920.25</v>
      </c>
      <c r="AO6" s="21">
        <f t="shared" si="5"/>
        <v>4044.84</v>
      </c>
      <c r="AP6" s="21">
        <f t="shared" si="5"/>
        <v>4451.38</v>
      </c>
      <c r="AQ6" s="21">
        <f t="shared" si="5"/>
        <v>3214.1</v>
      </c>
      <c r="AR6" s="21">
        <f t="shared" si="5"/>
        <v>1351.99</v>
      </c>
      <c r="AS6" s="21">
        <f t="shared" si="5"/>
        <v>1369.17</v>
      </c>
      <c r="AT6" s="20" t="str">
        <f>IF(AT7="","",IF(AT7="-","【-】","【"&amp;SUBSTITUTE(TEXT(AT7,"#,##0.00"),"-","△")&amp;"】"))</f>
        <v>【1,369.17】</v>
      </c>
      <c r="AU6" s="21">
        <f>IF(AU7="",NA(),AU7)</f>
        <v>1719.3</v>
      </c>
      <c r="AV6" s="21">
        <f t="shared" ref="AV6:BD6" si="6">IF(AV7="",NA(),AV7)</f>
        <v>2469.33</v>
      </c>
      <c r="AW6" s="21">
        <f t="shared" si="6"/>
        <v>2377.4499999999998</v>
      </c>
      <c r="AX6" s="21">
        <f t="shared" si="6"/>
        <v>2411.8000000000002</v>
      </c>
      <c r="AY6" s="21">
        <f t="shared" si="6"/>
        <v>2487.02</v>
      </c>
      <c r="AZ6" s="21">
        <f t="shared" si="6"/>
        <v>686.41</v>
      </c>
      <c r="BA6" s="21">
        <f t="shared" si="6"/>
        <v>827.8</v>
      </c>
      <c r="BB6" s="21">
        <f t="shared" si="6"/>
        <v>632.58000000000004</v>
      </c>
      <c r="BC6" s="21">
        <f t="shared" si="6"/>
        <v>205.9</v>
      </c>
      <c r="BD6" s="21">
        <f t="shared" si="6"/>
        <v>193.81</v>
      </c>
      <c r="BE6" s="20" t="str">
        <f>IF(BE7="","",IF(BE7="-","【-】","【"&amp;SUBSTITUTE(TEXT(BE7,"#,##0.00"),"-","△")&amp;"】"))</f>
        <v>【193.81】</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62.11</v>
      </c>
      <c r="BR6" s="21">
        <f t="shared" ref="BR6:BZ6" si="8">IF(BR7="",NA(),BR7)</f>
        <v>74.73</v>
      </c>
      <c r="BS6" s="21">
        <f t="shared" si="8"/>
        <v>58.65</v>
      </c>
      <c r="BT6" s="21">
        <f t="shared" si="8"/>
        <v>73.89</v>
      </c>
      <c r="BU6" s="21">
        <f t="shared" si="8"/>
        <v>70</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376.35</v>
      </c>
      <c r="CC6" s="21">
        <f t="shared" ref="CC6:CK6" si="9">IF(CC7="",NA(),CC7)</f>
        <v>311.54000000000002</v>
      </c>
      <c r="CD6" s="21">
        <f t="shared" si="9"/>
        <v>411.36</v>
      </c>
      <c r="CE6" s="21">
        <f t="shared" si="9"/>
        <v>359.89</v>
      </c>
      <c r="CF6" s="21">
        <f t="shared" si="9"/>
        <v>400.98</v>
      </c>
      <c r="CG6" s="21">
        <f t="shared" si="9"/>
        <v>456.7</v>
      </c>
      <c r="CH6" s="21">
        <f t="shared" si="9"/>
        <v>485</v>
      </c>
      <c r="CI6" s="21">
        <f t="shared" si="9"/>
        <v>501.56</v>
      </c>
      <c r="CJ6" s="21">
        <f t="shared" si="9"/>
        <v>528.78</v>
      </c>
      <c r="CK6" s="21">
        <f t="shared" si="9"/>
        <v>596.92999999999995</v>
      </c>
      <c r="CL6" s="20" t="str">
        <f>IF(CL7="","",IF(CL7="-","【-】","【"&amp;SUBSTITUTE(TEXT(CL7,"#,##0.00"),"-","△")&amp;"】"))</f>
        <v>【596.93】</v>
      </c>
      <c r="CM6" s="21">
        <f>IF(CM7="",NA(),CM7)</f>
        <v>22.73</v>
      </c>
      <c r="CN6" s="21">
        <f t="shared" ref="CN6:CV6" si="10">IF(CN7="",NA(),CN7)</f>
        <v>22.73</v>
      </c>
      <c r="CO6" s="21">
        <f t="shared" si="10"/>
        <v>22.73</v>
      </c>
      <c r="CP6" s="21">
        <f t="shared" si="10"/>
        <v>22.73</v>
      </c>
      <c r="CQ6" s="21">
        <f t="shared" si="10"/>
        <v>18.18</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1">
        <f>IF(DI7="",NA(),DI7)</f>
        <v>41.73</v>
      </c>
      <c r="DJ6" s="21">
        <f t="shared" ref="DJ6:DR6" si="12">IF(DJ7="",NA(),DJ7)</f>
        <v>43.66</v>
      </c>
      <c r="DK6" s="21">
        <f t="shared" si="12"/>
        <v>45.58</v>
      </c>
      <c r="DL6" s="21">
        <f t="shared" si="12"/>
        <v>47.51</v>
      </c>
      <c r="DM6" s="21">
        <f t="shared" si="12"/>
        <v>49.02</v>
      </c>
      <c r="DN6" s="21">
        <f t="shared" si="12"/>
        <v>34.700000000000003</v>
      </c>
      <c r="DO6" s="21">
        <f t="shared" si="12"/>
        <v>37.5</v>
      </c>
      <c r="DP6" s="21">
        <f t="shared" si="12"/>
        <v>29.79</v>
      </c>
      <c r="DQ6" s="21">
        <f t="shared" si="12"/>
        <v>32.49</v>
      </c>
      <c r="DR6" s="21">
        <f t="shared" si="12"/>
        <v>33.799999999999997</v>
      </c>
      <c r="DS6" s="20" t="str">
        <f>IF(DS7="","",IF(DS7="-","【-】","【"&amp;SUBSTITUTE(TEXT(DS7,"#,##0.00"),"-","△")&amp;"】"))</f>
        <v>【33.80】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202096</v>
      </c>
      <c r="D7" s="23">
        <v>46</v>
      </c>
      <c r="E7" s="23">
        <v>17</v>
      </c>
      <c r="F7" s="23">
        <v>8</v>
      </c>
      <c r="G7" s="23">
        <v>0</v>
      </c>
      <c r="H7" s="23" t="s">
        <v>96</v>
      </c>
      <c r="I7" s="23" t="s">
        <v>97</v>
      </c>
      <c r="J7" s="23" t="s">
        <v>98</v>
      </c>
      <c r="K7" s="23" t="s">
        <v>99</v>
      </c>
      <c r="L7" s="23" t="s">
        <v>100</v>
      </c>
      <c r="M7" s="23" t="s">
        <v>101</v>
      </c>
      <c r="N7" s="24" t="s">
        <v>102</v>
      </c>
      <c r="O7" s="24">
        <v>99.01</v>
      </c>
      <c r="P7" s="24">
        <v>7.0000000000000007E-2</v>
      </c>
      <c r="Q7" s="24">
        <v>100</v>
      </c>
      <c r="R7" s="24">
        <v>4070</v>
      </c>
      <c r="S7" s="24">
        <v>66528</v>
      </c>
      <c r="T7" s="24">
        <v>667.93</v>
      </c>
      <c r="U7" s="24">
        <v>99.6</v>
      </c>
      <c r="V7" s="24">
        <v>45</v>
      </c>
      <c r="W7" s="24">
        <v>0.01</v>
      </c>
      <c r="X7" s="24">
        <v>4500</v>
      </c>
      <c r="Y7" s="24">
        <v>82.06</v>
      </c>
      <c r="Z7" s="24">
        <v>87.73</v>
      </c>
      <c r="AA7" s="24">
        <v>75.94</v>
      </c>
      <c r="AB7" s="24">
        <v>79.69</v>
      </c>
      <c r="AC7" s="24">
        <v>136.5</v>
      </c>
      <c r="AD7" s="24">
        <v>40.090000000000003</v>
      </c>
      <c r="AE7" s="24">
        <v>41.09</v>
      </c>
      <c r="AF7" s="24">
        <v>85.72</v>
      </c>
      <c r="AG7" s="24">
        <v>88.54</v>
      </c>
      <c r="AH7" s="24">
        <v>84.34</v>
      </c>
      <c r="AI7" s="24">
        <v>84.34</v>
      </c>
      <c r="AJ7" s="24">
        <v>1751.18</v>
      </c>
      <c r="AK7" s="24">
        <v>1813.14</v>
      </c>
      <c r="AL7" s="24">
        <v>1896.91</v>
      </c>
      <c r="AM7" s="24">
        <v>2055.0300000000002</v>
      </c>
      <c r="AN7" s="24">
        <v>1920.25</v>
      </c>
      <c r="AO7" s="24">
        <v>4044.84</v>
      </c>
      <c r="AP7" s="24">
        <v>4451.38</v>
      </c>
      <c r="AQ7" s="24">
        <v>3214.1</v>
      </c>
      <c r="AR7" s="24">
        <v>1351.99</v>
      </c>
      <c r="AS7" s="24">
        <v>1369.17</v>
      </c>
      <c r="AT7" s="24">
        <v>1369.17</v>
      </c>
      <c r="AU7" s="24">
        <v>1719.3</v>
      </c>
      <c r="AV7" s="24">
        <v>2469.33</v>
      </c>
      <c r="AW7" s="24">
        <v>2377.4499999999998</v>
      </c>
      <c r="AX7" s="24">
        <v>2411.8000000000002</v>
      </c>
      <c r="AY7" s="24">
        <v>2487.02</v>
      </c>
      <c r="AZ7" s="24">
        <v>686.41</v>
      </c>
      <c r="BA7" s="24">
        <v>827.8</v>
      </c>
      <c r="BB7" s="24">
        <v>632.58000000000004</v>
      </c>
      <c r="BC7" s="24">
        <v>205.9</v>
      </c>
      <c r="BD7" s="24">
        <v>193.81</v>
      </c>
      <c r="BE7" s="24">
        <v>193.81</v>
      </c>
      <c r="BF7" s="24">
        <v>0</v>
      </c>
      <c r="BG7" s="24">
        <v>0</v>
      </c>
      <c r="BH7" s="24">
        <v>0</v>
      </c>
      <c r="BI7" s="24">
        <v>0</v>
      </c>
      <c r="BJ7" s="24">
        <v>0</v>
      </c>
      <c r="BK7" s="24">
        <v>243.02</v>
      </c>
      <c r="BL7" s="24">
        <v>196.19</v>
      </c>
      <c r="BM7" s="24">
        <v>129.4</v>
      </c>
      <c r="BN7" s="24">
        <v>126.26</v>
      </c>
      <c r="BO7" s="24">
        <v>113.17</v>
      </c>
      <c r="BP7" s="24">
        <v>113.17</v>
      </c>
      <c r="BQ7" s="24">
        <v>62.11</v>
      </c>
      <c r="BR7" s="24">
        <v>74.73</v>
      </c>
      <c r="BS7" s="24">
        <v>58.65</v>
      </c>
      <c r="BT7" s="24">
        <v>73.89</v>
      </c>
      <c r="BU7" s="24">
        <v>70</v>
      </c>
      <c r="BV7" s="24">
        <v>41.35</v>
      </c>
      <c r="BW7" s="24">
        <v>39.07</v>
      </c>
      <c r="BX7" s="24">
        <v>38.409999999999997</v>
      </c>
      <c r="BY7" s="24">
        <v>35.869999999999997</v>
      </c>
      <c r="BZ7" s="24">
        <v>31.6</v>
      </c>
      <c r="CA7" s="24">
        <v>31.6</v>
      </c>
      <c r="CB7" s="24">
        <v>376.35</v>
      </c>
      <c r="CC7" s="24">
        <v>311.54000000000002</v>
      </c>
      <c r="CD7" s="24">
        <v>411.36</v>
      </c>
      <c r="CE7" s="24">
        <v>359.89</v>
      </c>
      <c r="CF7" s="24">
        <v>400.98</v>
      </c>
      <c r="CG7" s="24">
        <v>456.7</v>
      </c>
      <c r="CH7" s="24">
        <v>485</v>
      </c>
      <c r="CI7" s="24">
        <v>501.56</v>
      </c>
      <c r="CJ7" s="24">
        <v>528.78</v>
      </c>
      <c r="CK7" s="24">
        <v>596.92999999999995</v>
      </c>
      <c r="CL7" s="24">
        <v>596.92999999999995</v>
      </c>
      <c r="CM7" s="24">
        <v>22.73</v>
      </c>
      <c r="CN7" s="24">
        <v>22.73</v>
      </c>
      <c r="CO7" s="24">
        <v>22.73</v>
      </c>
      <c r="CP7" s="24">
        <v>22.73</v>
      </c>
      <c r="CQ7" s="24">
        <v>18.18</v>
      </c>
      <c r="CR7" s="24">
        <v>27.26</v>
      </c>
      <c r="CS7" s="24">
        <v>27.09</v>
      </c>
      <c r="CT7" s="24">
        <v>26.64</v>
      </c>
      <c r="CU7" s="24">
        <v>26.11</v>
      </c>
      <c r="CV7" s="24">
        <v>24.44</v>
      </c>
      <c r="CW7" s="24">
        <v>24.44</v>
      </c>
      <c r="CX7" s="24">
        <v>100</v>
      </c>
      <c r="CY7" s="24">
        <v>100</v>
      </c>
      <c r="CZ7" s="24">
        <v>100</v>
      </c>
      <c r="DA7" s="24">
        <v>100</v>
      </c>
      <c r="DB7" s="24">
        <v>100</v>
      </c>
      <c r="DC7" s="24">
        <v>94.93</v>
      </c>
      <c r="DD7" s="24">
        <v>95.1</v>
      </c>
      <c r="DE7" s="24">
        <v>95.52</v>
      </c>
      <c r="DF7" s="24">
        <v>94.97</v>
      </c>
      <c r="DG7" s="24">
        <v>95.52</v>
      </c>
      <c r="DH7" s="24">
        <v>95.52</v>
      </c>
      <c r="DI7" s="24">
        <v>41.73</v>
      </c>
      <c r="DJ7" s="24">
        <v>43.66</v>
      </c>
      <c r="DK7" s="24">
        <v>45.58</v>
      </c>
      <c r="DL7" s="24">
        <v>47.51</v>
      </c>
      <c r="DM7" s="24">
        <v>49.02</v>
      </c>
      <c r="DN7" s="24">
        <v>34.700000000000003</v>
      </c>
      <c r="DO7" s="24">
        <v>37.5</v>
      </c>
      <c r="DP7" s="24">
        <v>29.79</v>
      </c>
      <c r="DQ7" s="24">
        <v>32.49</v>
      </c>
      <c r="DR7" s="24">
        <v>33.799999999999997</v>
      </c>
      <c r="DS7" s="24">
        <v>33.799999999999997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2022-12-01T01:39:31Z</dcterms:created>
  <dcterms:modified xsi:type="dcterms:W3CDTF">2023-01-19T23:45:01Z</dcterms:modified>
  <cp:category/>
</cp:coreProperties>
</file>