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100_総務部\400_財政課\00共通\財政係\R６年度\地方公営企業\20250122_【依頼：2／4（火）正午〆切】公営企業に係る経営比較分析表（令和5年度決算）の分析について（長野県市町村課）\02庁内照会＆回答\【経営比較分析表】2023_202096_46_010\"/>
    </mc:Choice>
  </mc:AlternateContent>
  <workbookProtection workbookAlgorithmName="SHA-512" workbookHashValue="oDMKRS7O0NRe/5nrqaubCyQTTmBKiIMGpNCRcgFKB1xZVgRrw2+k8PyUJgp42RS6OXXPQtrMvIteSFS++GCx8g==" workbookSaltValue="yerlwtz6V5U2lv3EZyc1N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<sst xmlns="http://schemas.openxmlformats.org/spreadsheetml/2006/main" count="231" uniqueCount="116">
  <si>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</si>
  <si>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</si>
  <si>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</si>
  <si>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</si>
  <si>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</si>
  <si>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</si>
  <si>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</si>
  <si>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</si>
  <si>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</si>
  <si>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</si>
  <si>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</si>
  <si>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</si>
  <si>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</si>
  <si>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</si>
  <si>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</si>
  <si>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</si>
  <si>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</si>
  <si>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</si>
  <si>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</si>
  <si>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</si>
  <si>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</si>
  <si>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</si>
  <si>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</si>
  <si>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</si>
  <si>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</si>
  <si>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</si>
  <si>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</si>
  <si>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</si>
  <si>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</si>
  <si>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</si>
  <si>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</si>
  <si>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</si>
  <si>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</si>
  <si>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</si>
  <si>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</si>
  <si>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</si>
  <si>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</si>
  <si>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</si>
  <si>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</si>
  <si>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</si>
  <si>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</si>
  <si>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</si>
  <si>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</si>
  <si>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</si>
  <si>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</si>
  <si>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</si>
  <si>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</si>
  <si>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</si>
  <si>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</si>
  <si>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</si>
  <si>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</si>
  <si>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</si>
  <si>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</si>
  <si>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</si>
  <si>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</si>
  <si>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</si>
  <si>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</si>
  <si>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</si>
  <si>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</si>
  <si>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</si>
  <si>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</si>
  <si>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</si>
  <si>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</si>
  <si>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</si>
  <si>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</si>
  <si>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</si>
  <si>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</si>
  <si>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</si>
  <si>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</si>
  <si>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</si>
  <si>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</si>
  <si>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</si>
  <si>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</si>
  <si>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</si>
  <si>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</si>
  <si>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</si>
  <si>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</si>
  <si>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</si>
  <si>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</si>
  <si>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</si>
  <si>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</si>
  <si>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</si>
  <si>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</si>
  <si>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</si>
  <si>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</si>
  <si>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</si>
  <si>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</si>
  <si>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</si>
  <si>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</si>
  <si>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</si>
  <si>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</si>
  <si>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</si>
  <si>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</si>
  <si>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</si>
  <si>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</si>
  <si>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</si>
  <si>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</si>
  <si>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</si>
  <si>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</si>
  <si>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簡易排水</t>
  </si>
  <si>
    <t>J1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</si>
  <si>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</si>
  <si>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</si>
  <si>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</si>
  <si>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</si>
  <si>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</si>
  <si>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</si>
  <si>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</si>
  <si>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</si>
  <si>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</si>
  <si>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</si>
  <si>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</si>
  <si>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</si>
  <si>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処理区域内人口の規模が非常に小さく基本的に赤字基調の事業です。小規模事業のため使用料収入のみで費用を賄うことが難しく、突発的な修繕など個別の事案に大きな影響を受けやすくなっています。
　①経常収支比率は、低下傾向にあります。令和３年度は他会計補助金(営業外収益）の増加が影響したものであり、本年度は平時の水準となっています。
　②累積欠損金比率は、未処理欠損金の積み増しに加えて、営業費用が増加したため、数値が上昇しています。
　③流動比率は、昨年度に大きく低下しましたが、本年度は、現金預金の増加などにより数値が回復しています。
　④企業債残高対事業規模比率は、令和４年度より企業債残高が新たに発生しており、今後、分析を進めていきます。
　⑤経費回収率は、低下を続けています。要因としては使用料収入が減少する中で、汚水処理費が増加していることが挙げられます。
　⑥汚水処理原価は、汚水量が減少する反面、汚水処理費が増加しているため、上昇傾向にあります。
　⑦施設利用率は、事業規模が小さいため、依然低い水準で推移しています。
　⑧水洗化率は、既に100％となっています。</t>
    <phoneticPr fontId="4"/>
  </si>
  <si>
    <t>　処理区域内人口が少なく水洗化率もこれ以上伸びない状況です。構造的な収支の改善を図るためには、費用を減らすか収入を増やすこととなりますが、経費の削減は限界に近いところまできており、突発的な修繕費等が発生すれば収支の悪化は避けられません。
　また、収入を増やすには、他会計からの補助を受けるか下水道使用料を改定する必要がありますが、費用に見合う使用料を受益者に求めるのは現実的ではなく、当面は他の下水道事業と合わせた全体的な視点で経営を行う方針としています。
　令和５年度末に改定した経営戦略に基づき、更なる経営改善に取り組んでいきます。</t>
    <phoneticPr fontId="4"/>
  </si>
  <si>
    <t>　平成５年度の供用開始であるため、耐用年数が50年である管渠については、②管渠老朽化率や③管渠改善率が示すとおり更新はまだ発生していません。また管路延長は２ｋｍ程度であり、機械設備等の占める割合が本市の実施する他の下水道事業に比べて高いため、①有形固定資産減価償却率も他の下水道事業より高く、50％を超えてき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</si>
</sst>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66-4BC9-AA3A-BFA3951C5A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66-4BC9-AA3A-BFA3951C5A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22.73</c:v>
                </c:pt>
                <c:pt idx="1">
                  <c:v>22.73</c:v>
                </c:pt>
                <c:pt idx="2">
                  <c:v>18.18</c:v>
                </c:pt>
                <c:pt idx="3">
                  <c:v>18.18</c:v>
                </c:pt>
                <c:pt idx="4">
                  <c:v>18.18</c:v>
                </c:pt>
              </c:numCache>
            </c:numRef>
          </c:val>
          <c:extLst>
            <c:ext xmlns:c16="http://schemas.microsoft.com/office/drawing/2014/chart" uri="{C3380CC4-5D6E-409C-BE32-E72D297353CC}">
              <c16:uniqueId val="{00000000-497A-490C-93A4-958F166B0A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31.9</c:v>
                </c:pt>
              </c:numCache>
            </c:numRef>
          </c:val>
          <c:smooth val="0"/>
          <c:extLst>
            <c:ext xmlns:c16="http://schemas.microsoft.com/office/drawing/2014/chart" uri="{C3380CC4-5D6E-409C-BE32-E72D297353CC}">
              <c16:uniqueId val="{00000001-497A-490C-93A4-958F166B0A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6BF-447B-A988-FDA6809AAD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99.47</c:v>
                </c:pt>
              </c:numCache>
            </c:numRef>
          </c:val>
          <c:smooth val="0"/>
          <c:extLst>
            <c:ext xmlns:c16="http://schemas.microsoft.com/office/drawing/2014/chart" uri="{C3380CC4-5D6E-409C-BE32-E72D297353CC}">
              <c16:uniqueId val="{00000001-C6BF-447B-A988-FDA6809AAD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75.94</c:v>
                </c:pt>
                <c:pt idx="1">
                  <c:v>79.69</c:v>
                </c:pt>
                <c:pt idx="2">
                  <c:v>136.5</c:v>
                </c:pt>
                <c:pt idx="3">
                  <c:v>62.19</c:v>
                </c:pt>
                <c:pt idx="4">
                  <c:v>62.44</c:v>
                </c:pt>
              </c:numCache>
            </c:numRef>
          </c:val>
          <c:extLst>
            <c:ext xmlns:c16="http://schemas.microsoft.com/office/drawing/2014/chart" uri="{C3380CC4-5D6E-409C-BE32-E72D297353CC}">
              <c16:uniqueId val="{00000000-B400-4FD9-9F36-8764D80403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88.54</c:v>
                </c:pt>
                <c:pt idx="2">
                  <c:v>84.34</c:v>
                </c:pt>
                <c:pt idx="3">
                  <c:v>84.44</c:v>
                </c:pt>
                <c:pt idx="4">
                  <c:v>62.44</c:v>
                </c:pt>
              </c:numCache>
            </c:numRef>
          </c:val>
          <c:smooth val="0"/>
          <c:extLst>
            <c:ext xmlns:c16="http://schemas.microsoft.com/office/drawing/2014/chart" uri="{C3380CC4-5D6E-409C-BE32-E72D297353CC}">
              <c16:uniqueId val="{00000001-B400-4FD9-9F36-8764D80403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45.58</c:v>
                </c:pt>
                <c:pt idx="1">
                  <c:v>47.51</c:v>
                </c:pt>
                <c:pt idx="2">
                  <c:v>49.02</c:v>
                </c:pt>
                <c:pt idx="3">
                  <c:v>49.98</c:v>
                </c:pt>
                <c:pt idx="4">
                  <c:v>52.02</c:v>
                </c:pt>
              </c:numCache>
            </c:numRef>
          </c:val>
          <c:extLst>
            <c:ext xmlns:c16="http://schemas.microsoft.com/office/drawing/2014/chart" uri="{C3380CC4-5D6E-409C-BE32-E72D297353CC}">
              <c16:uniqueId val="{00000000-DF56-4DE0-92C4-8AED74D0D6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29.79</c:v>
                </c:pt>
                <c:pt idx="1">
                  <c:v>32.49</c:v>
                </c:pt>
                <c:pt idx="2">
                  <c:v>33.799999999999997</c:v>
                </c:pt>
                <c:pt idx="3">
                  <c:v>36.31</c:v>
                </c:pt>
                <c:pt idx="4">
                  <c:v>52.02</c:v>
                </c:pt>
              </c:numCache>
            </c:numRef>
          </c:val>
          <c:smooth val="0"/>
          <c:extLst>
            <c:ext xmlns:c16="http://schemas.microsoft.com/office/drawing/2014/chart" uri="{C3380CC4-5D6E-409C-BE32-E72D297353CC}">
              <c16:uniqueId val="{00000001-DF56-4DE0-92C4-8AED74D0D6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1C-4937-B023-09C266517D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1C-4937-B023-09C266517D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1896.91</c:v>
                </c:pt>
                <c:pt idx="1">
                  <c:v>2055.0300000000002</c:v>
                </c:pt>
                <c:pt idx="2">
                  <c:v>1920.25</c:v>
                </c:pt>
                <c:pt idx="3">
                  <c:v>2244.88</c:v>
                </c:pt>
                <c:pt idx="4">
                  <c:v>2518</c:v>
                </c:pt>
              </c:numCache>
            </c:numRef>
          </c:val>
          <c:extLst>
            <c:ext xmlns:c16="http://schemas.microsoft.com/office/drawing/2014/chart" uri="{C3380CC4-5D6E-409C-BE32-E72D297353CC}">
              <c16:uniqueId val="{00000000-03A5-48ED-8538-51A77CBAD6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3214.1</c:v>
                </c:pt>
                <c:pt idx="1">
                  <c:v>1351.99</c:v>
                </c:pt>
                <c:pt idx="2">
                  <c:v>1369.17</c:v>
                </c:pt>
                <c:pt idx="3">
                  <c:v>1482.59</c:v>
                </c:pt>
                <c:pt idx="4">
                  <c:v>2518</c:v>
                </c:pt>
              </c:numCache>
            </c:numRef>
          </c:val>
          <c:smooth val="0"/>
          <c:extLst>
            <c:ext xmlns:c16="http://schemas.microsoft.com/office/drawing/2014/chart" uri="{C3380CC4-5D6E-409C-BE32-E72D297353CC}">
              <c16:uniqueId val="{00000001-03A5-48ED-8538-51A77CBAD6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2377.4499999999998</c:v>
                </c:pt>
                <c:pt idx="1">
                  <c:v>2411.8000000000002</c:v>
                </c:pt>
                <c:pt idx="2">
                  <c:v>2487.02</c:v>
                </c:pt>
                <c:pt idx="3">
                  <c:v>1672.75</c:v>
                </c:pt>
                <c:pt idx="4">
                  <c:v>2208.38</c:v>
                </c:pt>
              </c:numCache>
            </c:numRef>
          </c:val>
          <c:extLst>
            <c:ext xmlns:c16="http://schemas.microsoft.com/office/drawing/2014/chart" uri="{C3380CC4-5D6E-409C-BE32-E72D297353CC}">
              <c16:uniqueId val="{00000000-2034-4A6A-A04E-0690011FED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632.58000000000004</c:v>
                </c:pt>
                <c:pt idx="1">
                  <c:v>205.9</c:v>
                </c:pt>
                <c:pt idx="2">
                  <c:v>193.81</c:v>
                </c:pt>
                <c:pt idx="3">
                  <c:v>197.34</c:v>
                </c:pt>
                <c:pt idx="4">
                  <c:v>2208.38</c:v>
                </c:pt>
              </c:numCache>
            </c:numRef>
          </c:val>
          <c:smooth val="0"/>
          <c:extLst>
            <c:ext xmlns:c16="http://schemas.microsoft.com/office/drawing/2014/chart" uri="{C3380CC4-5D6E-409C-BE32-E72D297353CC}">
              <c16:uniqueId val="{00000001-2034-4A6A-A04E-0690011FED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191.64</c:v>
                </c:pt>
                <c:pt idx="4" formatCode="#,##0.00;&quot;△&quot;#,##0.00;&quot;-&quot;">
                  <c:v>200</c:v>
                </c:pt>
              </c:numCache>
            </c:numRef>
          </c:val>
          <c:extLst>
            <c:ext xmlns:c16="http://schemas.microsoft.com/office/drawing/2014/chart" uri="{C3380CC4-5D6E-409C-BE32-E72D297353CC}">
              <c16:uniqueId val="{00000000-E1D8-4FF8-8AE4-21E484213F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223.35</c:v>
                </c:pt>
              </c:numCache>
            </c:numRef>
          </c:val>
          <c:smooth val="0"/>
          <c:extLst>
            <c:ext xmlns:c16="http://schemas.microsoft.com/office/drawing/2014/chart" uri="{C3380CC4-5D6E-409C-BE32-E72D297353CC}">
              <c16:uniqueId val="{00000001-E1D8-4FF8-8AE4-21E484213F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58.65</c:v>
                </c:pt>
                <c:pt idx="1">
                  <c:v>73.89</c:v>
                </c:pt>
                <c:pt idx="2">
                  <c:v>70</c:v>
                </c:pt>
                <c:pt idx="3">
                  <c:v>57.08</c:v>
                </c:pt>
                <c:pt idx="4">
                  <c:v>54.27</c:v>
                </c:pt>
              </c:numCache>
            </c:numRef>
          </c:val>
          <c:extLst>
            <c:ext xmlns:c16="http://schemas.microsoft.com/office/drawing/2014/chart" uri="{C3380CC4-5D6E-409C-BE32-E72D297353CC}">
              <c16:uniqueId val="{00000000-5AD3-4432-BE35-99AAA506CD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42.61</c:v>
                </c:pt>
              </c:numCache>
            </c:numRef>
          </c:val>
          <c:smooth val="0"/>
          <c:extLst>
            <c:ext xmlns:c16="http://schemas.microsoft.com/office/drawing/2014/chart" uri="{C3380CC4-5D6E-409C-BE32-E72D297353CC}">
              <c16:uniqueId val="{00000001-5AD3-4432-BE35-99AAA506CD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411.36</c:v>
                </c:pt>
                <c:pt idx="1">
                  <c:v>359.89</c:v>
                </c:pt>
                <c:pt idx="2">
                  <c:v>400.98</c:v>
                </c:pt>
                <c:pt idx="3">
                  <c:v>489.09</c:v>
                </c:pt>
                <c:pt idx="4">
                  <c:v>529.94000000000005</c:v>
                </c:pt>
              </c:numCache>
            </c:numRef>
          </c:val>
          <c:extLst>
            <c:ext xmlns:c16="http://schemas.microsoft.com/office/drawing/2014/chart" uri="{C3380CC4-5D6E-409C-BE32-E72D297353CC}">
              <c16:uniqueId val="{00000000-B660-4D66-A8D9-4F5BEF0A8D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505.42</c:v>
                </c:pt>
              </c:numCache>
            </c:numRef>
          </c:val>
          <c:smooth val="0"/>
          <c:extLst>
            <c:ext xmlns:c16="http://schemas.microsoft.com/office/drawing/2014/chart" uri="{C3380CC4-5D6E-409C-BE32-E72D297353CC}">
              <c16:uniqueId val="{00000001-B660-4D66-A8D9-4F5BEF0A8D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【1,317.55】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長野県　伊那市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J1</v>
      </c>
      <c r="X8" s="65"/>
      <c r="Y8" s="65"/>
      <c r="Z8" s="65"/>
      <c r="AA8" s="65"/>
      <c r="AB8" s="65"/>
      <c r="AC8" s="65"/>
      <c r="AD8" s="66" t="str">
        <f>データ!$M$6</f>
        <v>非設置</v>
      </c>
      <c r="AE8" s="66"/>
      <c r="AF8" s="66"/>
      <c r="AG8" s="66"/>
      <c r="AH8" s="66"/>
      <c r="AI8" s="66"/>
      <c r="AJ8" s="66"/>
      <c r="AK8" s="3"/>
      <c r="AL8" s="54">
        <f>データ!S6</f>
        <v>65357</v>
      </c>
      <c r="AM8" s="54"/>
      <c r="AN8" s="54"/>
      <c r="AO8" s="54"/>
      <c r="AP8" s="54"/>
      <c r="AQ8" s="54"/>
      <c r="AR8" s="54"/>
      <c r="AS8" s="54"/>
      <c r="AT8" s="53">
        <f>データ!T6</f>
        <v>667.93</v>
      </c>
      <c r="AU8" s="53"/>
      <c r="AV8" s="53"/>
      <c r="AW8" s="53"/>
      <c r="AX8" s="53"/>
      <c r="AY8" s="53"/>
      <c r="AZ8" s="53"/>
      <c r="BA8" s="53"/>
      <c r="BB8" s="53">
        <f>データ!U6</f>
        <v>97.85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95.54</v>
      </c>
      <c r="J10" s="53"/>
      <c r="K10" s="53"/>
      <c r="L10" s="53"/>
      <c r="M10" s="53"/>
      <c r="N10" s="53"/>
      <c r="O10" s="53"/>
      <c r="P10" s="53">
        <f>データ!P6</f>
        <v>7.0000000000000007E-2</v>
      </c>
      <c r="Q10" s="53"/>
      <c r="R10" s="53"/>
      <c r="S10" s="53"/>
      <c r="T10" s="53"/>
      <c r="U10" s="53"/>
      <c r="V10" s="53"/>
      <c r="W10" s="53">
        <f>データ!Q6</f>
        <v>100</v>
      </c>
      <c r="X10" s="53"/>
      <c r="Y10" s="53"/>
      <c r="Z10" s="53"/>
      <c r="AA10" s="53"/>
      <c r="AB10" s="53"/>
      <c r="AC10" s="53"/>
      <c r="AD10" s="54">
        <f>データ!R6</f>
        <v>4070</v>
      </c>
      <c r="AE10" s="54"/>
      <c r="AF10" s="54"/>
      <c r="AG10" s="54"/>
      <c r="AH10" s="54"/>
      <c r="AI10" s="54"/>
      <c r="AJ10" s="54"/>
      <c r="AK10" s="2"/>
      <c r="AL10" s="54">
        <f>データ!V6</f>
        <v>48</v>
      </c>
      <c r="AM10" s="54"/>
      <c r="AN10" s="54"/>
      <c r="AO10" s="54"/>
      <c r="AP10" s="54"/>
      <c r="AQ10" s="54"/>
      <c r="AR10" s="54"/>
      <c r="AS10" s="54"/>
      <c r="AT10" s="53">
        <f>データ!W6</f>
        <v>0.01</v>
      </c>
      <c r="AU10" s="53"/>
      <c r="AV10" s="53"/>
      <c r="AW10" s="53"/>
      <c r="AX10" s="53"/>
      <c r="AY10" s="53"/>
      <c r="AZ10" s="53"/>
      <c r="BA10" s="53"/>
      <c r="BB10" s="53">
        <f>データ!X6</f>
        <v>4800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【85.76】</v>
      </c>
      <c r="F85" s="12" t="str">
        <f>データ!AT6</f>
        <v>【1,317.55】</v>
      </c>
      <c r="G85" s="12" t="str">
        <f>データ!BE6</f>
        <v>【182.21】</v>
      </c>
      <c r="H85" s="12" t="str">
        <f>データ!BP6</f>
        <v>【153.64】</v>
      </c>
      <c r="I85" s="12" t="str">
        <f>データ!CA6</f>
        <v>【28.95】</v>
      </c>
      <c r="J85" s="12" t="str">
        <f>データ!CL6</f>
        <v>【641.14】</v>
      </c>
      <c r="K85" s="12" t="str">
        <f>データ!CW6</f>
        <v>【27.23】</v>
      </c>
      <c r="L85" s="12" t="str">
        <f>データ!DH6</f>
        <v>【95.29】</v>
      </c>
      <c r="M85" s="12" t="str">
        <f>データ!DS6</f>
        <v>【42.40】</v>
      </c>
      <c r="N85" s="12" t="str">
        <f>データ!ED6</f>
        <v>【0.00】</v>
      </c>
      <c r="O85" s="12" t="str">
        <f>データ!EO6</f>
        <v>【0.00】</v>
      </c>
    </row>
  </sheetData>
  <sheetProtection algorithmName="SHA-512" hashValue="X03sXlnBxOS3FMRVvp+QjaWQ2JDLvp4833KJapvkVVz5oo7fZKZKuPZnY0f5mNeA08xOsVgouJ6fjgVToU1hng==" saltValue="p1fGzWiIOd82GYAGheAC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202096</v>
      </c>
      <c r="D6" s="19">
        <f t="shared" si="3"/>
        <v>46</v>
      </c>
      <c r="E6" s="19">
        <f t="shared" si="3"/>
        <v>17</v>
      </c>
      <c r="F6" s="19">
        <f t="shared" si="3"/>
        <v>8</v>
      </c>
      <c r="G6" s="19">
        <f t="shared" si="3"/>
        <v>0</v>
      </c>
      <c r="H6" s="19" t="str">
        <f t="shared" si="3"/>
        <v>長野県　伊那市</v>
      </c>
      <c r="I6" s="19" t="str">
        <f t="shared" si="3"/>
        <v>法適用</v>
      </c>
      <c r="J6" s="19" t="str">
        <f t="shared" si="3"/>
        <v>下水道事業</v>
      </c>
      <c r="K6" s="19" t="str">
        <f t="shared" si="3"/>
        <v>簡易排水</v>
      </c>
      <c r="L6" s="19" t="str">
        <f t="shared" si="3"/>
        <v>J1</v>
      </c>
      <c r="M6" s="19" t="str">
        <f t="shared" si="3"/>
        <v>非設置</v>
      </c>
      <c r="N6" s="20" t="str">
        <f t="shared" si="3"/>
        <v>-</v>
      </c>
      <c r="O6" s="20">
        <f t="shared" si="3"/>
        <v>95.54</v>
      </c>
      <c r="P6" s="20">
        <f t="shared" si="3"/>
        <v>7.0000000000000007E-2</v>
      </c>
      <c r="Q6" s="20">
        <f t="shared" si="3"/>
        <v>100</v>
      </c>
      <c r="R6" s="20">
        <f t="shared" si="3"/>
        <v>4070</v>
      </c>
      <c r="S6" s="20">
        <f t="shared" si="3"/>
        <v>65357</v>
      </c>
      <c r="T6" s="20">
        <f t="shared" si="3"/>
        <v>667.93</v>
      </c>
      <c r="U6" s="20">
        <f t="shared" si="3"/>
        <v>97.85</v>
      </c>
      <c r="V6" s="20">
        <f t="shared" si="3"/>
        <v>48</v>
      </c>
      <c r="W6" s="20">
        <f t="shared" si="3"/>
        <v>0.01</v>
      </c>
      <c r="X6" s="20">
        <f t="shared" si="3"/>
        <v>4800</v>
      </c>
      <c r="Y6" s="21">
        <f>IF(Y7="",NA(),Y7)</f>
        <v>75.94</v>
      </c>
      <c r="Z6" s="21">
        <f t="shared" ref="Z6:AH6" si="4">IF(Z7="",NA(),Z7)</f>
        <v>79.69</v>
      </c>
      <c r="AA6" s="21">
        <f t="shared" si="4"/>
        <v>136.5</v>
      </c>
      <c r="AB6" s="21">
        <f t="shared" si="4"/>
        <v>62.19</v>
      </c>
      <c r="AC6" s="21">
        <f t="shared" si="4"/>
        <v>62.44</v>
      </c>
      <c r="AD6" s="21">
        <f t="shared" si="4"/>
        <v>85.72</v>
      </c>
      <c r="AE6" s="21">
        <f t="shared" si="4"/>
        <v>88.54</v>
      </c>
      <c r="AF6" s="21">
        <f t="shared" si="4"/>
        <v>84.34</v>
      </c>
      <c r="AG6" s="21">
        <f t="shared" si="4"/>
        <v>84.44</v>
      </c>
      <c r="AH6" s="21">
        <f t="shared" si="4"/>
        <v>62.44</v>
      </c>
      <c r="AI6" s="20" t="str">
        <f>IF(AI7="","",IF(AI7="-","【-】","【"&amp;SUBSTITUTE(TEXT(AI7,"#,##0.00"),"-","△")&amp;"】"))</f>
        <v>【85.76】</v>
      </c>
      <c r="AJ6" s="21">
        <f>IF(AJ7="",NA(),AJ7)</f>
        <v>1896.91</v>
      </c>
      <c r="AK6" s="21">
        <f t="shared" ref="AK6:AS6" si="5">IF(AK7="",NA(),AK7)</f>
        <v>2055.0300000000002</v>
      </c>
      <c r="AL6" s="21">
        <f t="shared" si="5"/>
        <v>1920.25</v>
      </c>
      <c r="AM6" s="21">
        <f t="shared" si="5"/>
        <v>2244.88</v>
      </c>
      <c r="AN6" s="21">
        <f t="shared" si="5"/>
        <v>2518</v>
      </c>
      <c r="AO6" s="21">
        <f t="shared" si="5"/>
        <v>3214.1</v>
      </c>
      <c r="AP6" s="21">
        <f t="shared" si="5"/>
        <v>1351.99</v>
      </c>
      <c r="AQ6" s="21">
        <f t="shared" si="5"/>
        <v>1369.17</v>
      </c>
      <c r="AR6" s="21">
        <f t="shared" si="5"/>
        <v>1482.59</v>
      </c>
      <c r="AS6" s="21">
        <f t="shared" si="5"/>
        <v>2518</v>
      </c>
      <c r="AT6" s="20" t="str">
        <f>IF(AT7="","",IF(AT7="-","【-】","【"&amp;SUBSTITUTE(TEXT(AT7,"#,##0.00"),"-","△")&amp;"】"))</f>
        <v>【1,317.55】</v>
      </c>
      <c r="AU6" s="21">
        <f>IF(AU7="",NA(),AU7)</f>
        <v>2377.4499999999998</v>
      </c>
      <c r="AV6" s="21">
        <f t="shared" ref="AV6:BD6" si="6">IF(AV7="",NA(),AV7)</f>
        <v>2411.8000000000002</v>
      </c>
      <c r="AW6" s="21">
        <f t="shared" si="6"/>
        <v>2487.02</v>
      </c>
      <c r="AX6" s="21">
        <f t="shared" si="6"/>
        <v>1672.75</v>
      </c>
      <c r="AY6" s="21">
        <f t="shared" si="6"/>
        <v>2208.38</v>
      </c>
      <c r="AZ6" s="21">
        <f t="shared" si="6"/>
        <v>632.58000000000004</v>
      </c>
      <c r="BA6" s="21">
        <f t="shared" si="6"/>
        <v>205.9</v>
      </c>
      <c r="BB6" s="21">
        <f t="shared" si="6"/>
        <v>193.81</v>
      </c>
      <c r="BC6" s="21">
        <f t="shared" si="6"/>
        <v>197.34</v>
      </c>
      <c r="BD6" s="21">
        <f t="shared" si="6"/>
        <v>2208.38</v>
      </c>
      <c r="BE6" s="20" t="str">
        <f>IF(BE7="","",IF(BE7="-","【-】","【"&amp;SUBSTITUTE(TEXT(BE7,"#,##0.00"),"-","△")&amp;"】"))</f>
        <v>【182.21】</v>
      </c>
      <c r="BF6" s="20">
        <f>IF(BF7="",NA(),BF7)</f>
        <v>0</v>
      </c>
      <c r="BG6" s="20">
        <f t="shared" ref="BG6:BO6" si="7">IF(BG7="",NA(),BG7)</f>
        <v>0</v>
      </c>
      <c r="BH6" s="20">
        <f t="shared" si="7"/>
        <v>0</v>
      </c>
      <c r="BI6" s="21">
        <f t="shared" si="7"/>
        <v>191.64</v>
      </c>
      <c r="BJ6" s="21">
        <f t="shared" si="7"/>
        <v>200</v>
      </c>
      <c r="BK6" s="21">
        <f t="shared" si="7"/>
        <v>129.4</v>
      </c>
      <c r="BL6" s="21">
        <f t="shared" si="7"/>
        <v>126.26</v>
      </c>
      <c r="BM6" s="21">
        <f t="shared" si="7"/>
        <v>113.17</v>
      </c>
      <c r="BN6" s="21">
        <f t="shared" si="7"/>
        <v>160.77000000000001</v>
      </c>
      <c r="BO6" s="21">
        <f t="shared" si="7"/>
        <v>223.35</v>
      </c>
      <c r="BP6" s="20" t="str">
        <f>IF(BP7="","",IF(BP7="-","【-】","【"&amp;SUBSTITUTE(TEXT(BP7,"#,##0.00"),"-","△")&amp;"】"))</f>
        <v>【153.64】</v>
      </c>
      <c r="BQ6" s="21">
        <f>IF(BQ7="",NA(),BQ7)</f>
        <v>58.65</v>
      </c>
      <c r="BR6" s="21">
        <f t="shared" ref="BR6:BZ6" si="8">IF(BR7="",NA(),BR7)</f>
        <v>73.89</v>
      </c>
      <c r="BS6" s="21">
        <f t="shared" si="8"/>
        <v>70</v>
      </c>
      <c r="BT6" s="21">
        <f t="shared" si="8"/>
        <v>57.08</v>
      </c>
      <c r="BU6" s="21">
        <f t="shared" si="8"/>
        <v>54.27</v>
      </c>
      <c r="BV6" s="21">
        <f t="shared" si="8"/>
        <v>38.409999999999997</v>
      </c>
      <c r="BW6" s="21">
        <f t="shared" si="8"/>
        <v>35.869999999999997</v>
      </c>
      <c r="BX6" s="21">
        <f t="shared" si="8"/>
        <v>31.6</v>
      </c>
      <c r="BY6" s="21">
        <f t="shared" si="8"/>
        <v>30.19</v>
      </c>
      <c r="BZ6" s="21">
        <f t="shared" si="8"/>
        <v>42.61</v>
      </c>
      <c r="CA6" s="20" t="str">
        <f>IF(CA7="","",IF(CA7="-","【-】","【"&amp;SUBSTITUTE(TEXT(CA7,"#,##0.00"),"-","△")&amp;"】"))</f>
        <v>【28.95】</v>
      </c>
      <c r="CB6" s="21">
        <f>IF(CB7="",NA(),CB7)</f>
        <v>411.36</v>
      </c>
      <c r="CC6" s="21">
        <f t="shared" ref="CC6:CK6" si="9">IF(CC7="",NA(),CC7)</f>
        <v>359.89</v>
      </c>
      <c r="CD6" s="21">
        <f t="shared" si="9"/>
        <v>400.98</v>
      </c>
      <c r="CE6" s="21">
        <f t="shared" si="9"/>
        <v>489.09</v>
      </c>
      <c r="CF6" s="21">
        <f t="shared" si="9"/>
        <v>529.94000000000005</v>
      </c>
      <c r="CG6" s="21">
        <f t="shared" si="9"/>
        <v>501.56</v>
      </c>
      <c r="CH6" s="21">
        <f t="shared" si="9"/>
        <v>528.78</v>
      </c>
      <c r="CI6" s="21">
        <f t="shared" si="9"/>
        <v>596.92999999999995</v>
      </c>
      <c r="CJ6" s="21">
        <f t="shared" si="9"/>
        <v>631.54999999999995</v>
      </c>
      <c r="CK6" s="21">
        <f t="shared" si="9"/>
        <v>505.42</v>
      </c>
      <c r="CL6" s="20" t="str">
        <f>IF(CL7="","",IF(CL7="-","【-】","【"&amp;SUBSTITUTE(TEXT(CL7,"#,##0.00"),"-","△")&amp;"】"))</f>
        <v>【641.14】</v>
      </c>
      <c r="CM6" s="21">
        <f>IF(CM7="",NA(),CM7)</f>
        <v>22.73</v>
      </c>
      <c r="CN6" s="21">
        <f t="shared" ref="CN6:CV6" si="10">IF(CN7="",NA(),CN7)</f>
        <v>22.73</v>
      </c>
      <c r="CO6" s="21">
        <f t="shared" si="10"/>
        <v>18.18</v>
      </c>
      <c r="CP6" s="21">
        <f t="shared" si="10"/>
        <v>18.18</v>
      </c>
      <c r="CQ6" s="21">
        <f t="shared" si="10"/>
        <v>18.18</v>
      </c>
      <c r="CR6" s="21">
        <f t="shared" si="10"/>
        <v>26.64</v>
      </c>
      <c r="CS6" s="21">
        <f t="shared" si="10"/>
        <v>26.11</v>
      </c>
      <c r="CT6" s="21">
        <f t="shared" si="10"/>
        <v>24.44</v>
      </c>
      <c r="CU6" s="21">
        <f t="shared" si="10"/>
        <v>25.16</v>
      </c>
      <c r="CV6" s="21">
        <f t="shared" si="10"/>
        <v>31.9</v>
      </c>
      <c r="CW6" s="20" t="str">
        <f>IF(CW7="","",IF(CW7="-","【-】","【"&amp;SUBSTITUTE(TEXT(CW7,"#,##0.00"),"-","△")&amp;"】"))</f>
        <v>【27.23】</v>
      </c>
      <c r="CX6" s="21">
        <f>IF(CX7="",NA(),CX7)</f>
        <v>100</v>
      </c>
      <c r="CY6" s="21">
        <f t="shared" ref="CY6:DG6" si="11">IF(CY7="",NA(),CY7)</f>
        <v>100</v>
      </c>
      <c r="CZ6" s="21">
        <f t="shared" si="11"/>
        <v>100</v>
      </c>
      <c r="DA6" s="21">
        <f t="shared" si="11"/>
        <v>100</v>
      </c>
      <c r="DB6" s="21">
        <f t="shared" si="11"/>
        <v>100</v>
      </c>
      <c r="DC6" s="21">
        <f t="shared" si="11"/>
        <v>95.52</v>
      </c>
      <c r="DD6" s="21">
        <f t="shared" si="11"/>
        <v>94.97</v>
      </c>
      <c r="DE6" s="21">
        <f t="shared" si="11"/>
        <v>95.52</v>
      </c>
      <c r="DF6" s="21">
        <f t="shared" si="11"/>
        <v>95.65</v>
      </c>
      <c r="DG6" s="21">
        <f t="shared" si="11"/>
        <v>99.47</v>
      </c>
      <c r="DH6" s="20" t="str">
        <f>IF(DH7="","",IF(DH7="-","【-】","【"&amp;SUBSTITUTE(TEXT(DH7,"#,##0.00"),"-","△")&amp;"】"))</f>
        <v>【95.29】</v>
      </c>
      <c r="DI6" s="21">
        <f>IF(DI7="",NA(),DI7)</f>
        <v>45.58</v>
      </c>
      <c r="DJ6" s="21">
        <f t="shared" ref="DJ6:DR6" si="12">IF(DJ7="",NA(),DJ7)</f>
        <v>47.51</v>
      </c>
      <c r="DK6" s="21">
        <f t="shared" si="12"/>
        <v>49.02</v>
      </c>
      <c r="DL6" s="21">
        <f t="shared" si="12"/>
        <v>49.98</v>
      </c>
      <c r="DM6" s="21">
        <f t="shared" si="12"/>
        <v>52.02</v>
      </c>
      <c r="DN6" s="21">
        <f t="shared" si="12"/>
        <v>29.79</v>
      </c>
      <c r="DO6" s="21">
        <f t="shared" si="12"/>
        <v>32.49</v>
      </c>
      <c r="DP6" s="21">
        <f t="shared" si="12"/>
        <v>33.799999999999997</v>
      </c>
      <c r="DQ6" s="21">
        <f t="shared" si="12"/>
        <v>36.31</v>
      </c>
      <c r="DR6" s="21">
        <f t="shared" si="12"/>
        <v>52.02</v>
      </c>
      <c r="DS6" s="20" t="str">
        <f>IF(DS7="","",IF(DS7="-","【-】","【"&amp;SUBSTITUTE(TEXT(DS7,"#,##0.00"),"-","△")&amp;"】"))</f>
        <v>【42.40】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202096</v>
      </c>
      <c r="D7" s="23">
        <v>46</v>
      </c>
      <c r="E7" s="23">
        <v>17</v>
      </c>
      <c r="F7" s="23">
        <v>8</v>
      </c>
      <c r="G7" s="23">
        <v>0</v>
      </c>
      <c r="H7" s="23" t="s">
        <v>96</v>
      </c>
      <c r="I7" s="23" t="s">
        <v>97</v>
      </c>
      <c r="J7" s="23" t="s">
        <v>98</v>
      </c>
      <c r="K7" s="23" t="s">
        <v>99</v>
      </c>
      <c r="L7" s="23" t="s">
        <v>100</v>
      </c>
      <c r="M7" s="23" t="s">
        <v>101</v>
      </c>
      <c r="N7" s="24" t="s">
        <v>102</v>
      </c>
      <c r="O7" s="24">
        <v>95.54</v>
      </c>
      <c r="P7" s="24">
        <v>7.0000000000000007E-2</v>
      </c>
      <c r="Q7" s="24">
        <v>100</v>
      </c>
      <c r="R7" s="24">
        <v>4070</v>
      </c>
      <c r="S7" s="24">
        <v>65357</v>
      </c>
      <c r="T7" s="24">
        <v>667.93</v>
      </c>
      <c r="U7" s="24">
        <v>97.85</v>
      </c>
      <c r="V7" s="24">
        <v>48</v>
      </c>
      <c r="W7" s="24">
        <v>0.01</v>
      </c>
      <c r="X7" s="24">
        <v>4800</v>
      </c>
      <c r="Y7" s="24">
        <v>75.94</v>
      </c>
      <c r="Z7" s="24">
        <v>79.69</v>
      </c>
      <c r="AA7" s="24">
        <v>136.5</v>
      </c>
      <c r="AB7" s="24">
        <v>62.19</v>
      </c>
      <c r="AC7" s="24">
        <v>62.44</v>
      </c>
      <c r="AD7" s="24">
        <v>85.72</v>
      </c>
      <c r="AE7" s="24">
        <v>88.54</v>
      </c>
      <c r="AF7" s="24">
        <v>84.34</v>
      </c>
      <c r="AG7" s="24">
        <v>84.44</v>
      </c>
      <c r="AH7" s="24">
        <v>62.44</v>
      </c>
      <c r="AI7" s="24">
        <v>85.76</v>
      </c>
      <c r="AJ7" s="24">
        <v>1896.91</v>
      </c>
      <c r="AK7" s="24">
        <v>2055.0300000000002</v>
      </c>
      <c r="AL7" s="24">
        <v>1920.25</v>
      </c>
      <c r="AM7" s="24">
        <v>2244.88</v>
      </c>
      <c r="AN7" s="24">
        <v>2518</v>
      </c>
      <c r="AO7" s="24">
        <v>3214.1</v>
      </c>
      <c r="AP7" s="24">
        <v>1351.99</v>
      </c>
      <c r="AQ7" s="24">
        <v>1369.17</v>
      </c>
      <c r="AR7" s="24">
        <v>1482.59</v>
      </c>
      <c r="AS7" s="24">
        <v>2518</v>
      </c>
      <c r="AT7" s="24">
        <v>1317.55</v>
      </c>
      <c r="AU7" s="24">
        <v>2377.4499999999998</v>
      </c>
      <c r="AV7" s="24">
        <v>2411.8000000000002</v>
      </c>
      <c r="AW7" s="24">
        <v>2487.02</v>
      </c>
      <c r="AX7" s="24">
        <v>1672.75</v>
      </c>
      <c r="AY7" s="24">
        <v>2208.38</v>
      </c>
      <c r="AZ7" s="24">
        <v>632.58000000000004</v>
      </c>
      <c r="BA7" s="24">
        <v>205.9</v>
      </c>
      <c r="BB7" s="24">
        <v>193.81</v>
      </c>
      <c r="BC7" s="24">
        <v>197.34</v>
      </c>
      <c r="BD7" s="24">
        <v>2208.38</v>
      </c>
      <c r="BE7" s="24">
        <v>182.21</v>
      </c>
      <c r="BF7" s="24">
        <v>0</v>
      </c>
      <c r="BG7" s="24">
        <v>0</v>
      </c>
      <c r="BH7" s="24">
        <v>0</v>
      </c>
      <c r="BI7" s="24">
        <v>191.64</v>
      </c>
      <c r="BJ7" s="24">
        <v>200</v>
      </c>
      <c r="BK7" s="24">
        <v>129.4</v>
      </c>
      <c r="BL7" s="24">
        <v>126.26</v>
      </c>
      <c r="BM7" s="24">
        <v>113.17</v>
      </c>
      <c r="BN7" s="24">
        <v>160.77000000000001</v>
      </c>
      <c r="BO7" s="24">
        <v>223.35</v>
      </c>
      <c r="BP7" s="24">
        <v>153.63999999999999</v>
      </c>
      <c r="BQ7" s="24">
        <v>58.65</v>
      </c>
      <c r="BR7" s="24">
        <v>73.89</v>
      </c>
      <c r="BS7" s="24">
        <v>70</v>
      </c>
      <c r="BT7" s="24">
        <v>57.08</v>
      </c>
      <c r="BU7" s="24">
        <v>54.27</v>
      </c>
      <c r="BV7" s="24">
        <v>38.409999999999997</v>
      </c>
      <c r="BW7" s="24">
        <v>35.869999999999997</v>
      </c>
      <c r="BX7" s="24">
        <v>31.6</v>
      </c>
      <c r="BY7" s="24">
        <v>30.19</v>
      </c>
      <c r="BZ7" s="24">
        <v>42.61</v>
      </c>
      <c r="CA7" s="24">
        <v>28.95</v>
      </c>
      <c r="CB7" s="24">
        <v>411.36</v>
      </c>
      <c r="CC7" s="24">
        <v>359.89</v>
      </c>
      <c r="CD7" s="24">
        <v>400.98</v>
      </c>
      <c r="CE7" s="24">
        <v>489.09</v>
      </c>
      <c r="CF7" s="24">
        <v>529.94000000000005</v>
      </c>
      <c r="CG7" s="24">
        <v>501.56</v>
      </c>
      <c r="CH7" s="24">
        <v>528.78</v>
      </c>
      <c r="CI7" s="24">
        <v>596.92999999999995</v>
      </c>
      <c r="CJ7" s="24">
        <v>631.54999999999995</v>
      </c>
      <c r="CK7" s="24">
        <v>505.42</v>
      </c>
      <c r="CL7" s="24">
        <v>641.14</v>
      </c>
      <c r="CM7" s="24">
        <v>22.73</v>
      </c>
      <c r="CN7" s="24">
        <v>22.73</v>
      </c>
      <c r="CO7" s="24">
        <v>18.18</v>
      </c>
      <c r="CP7" s="24">
        <v>18.18</v>
      </c>
      <c r="CQ7" s="24">
        <v>18.18</v>
      </c>
      <c r="CR7" s="24">
        <v>26.64</v>
      </c>
      <c r="CS7" s="24">
        <v>26.11</v>
      </c>
      <c r="CT7" s="24">
        <v>24.44</v>
      </c>
      <c r="CU7" s="24">
        <v>25.16</v>
      </c>
      <c r="CV7" s="24">
        <v>31.9</v>
      </c>
      <c r="CW7" s="24">
        <v>27.23</v>
      </c>
      <c r="CX7" s="24">
        <v>100</v>
      </c>
      <c r="CY7" s="24">
        <v>100</v>
      </c>
      <c r="CZ7" s="24">
        <v>100</v>
      </c>
      <c r="DA7" s="24">
        <v>100</v>
      </c>
      <c r="DB7" s="24">
        <v>100</v>
      </c>
      <c r="DC7" s="24">
        <v>95.52</v>
      </c>
      <c r="DD7" s="24">
        <v>94.97</v>
      </c>
      <c r="DE7" s="24">
        <v>95.52</v>
      </c>
      <c r="DF7" s="24">
        <v>95.65</v>
      </c>
      <c r="DG7" s="24">
        <v>99.47</v>
      </c>
      <c r="DH7" s="24">
        <v>95.29</v>
      </c>
      <c r="DI7" s="24">
        <v>45.58</v>
      </c>
      <c r="DJ7" s="24">
        <v>47.51</v>
      </c>
      <c r="DK7" s="24">
        <v>49.02</v>
      </c>
      <c r="DL7" s="24">
        <v>49.98</v>
      </c>
      <c r="DM7" s="24">
        <v>52.02</v>
      </c>
      <c r="DN7" s="24">
        <v>29.79</v>
      </c>
      <c r="DO7" s="24">
        <v>32.49</v>
      </c>
      <c r="DP7" s="24">
        <v>33.799999999999997</v>
      </c>
      <c r="DQ7" s="24">
        <v>36.31</v>
      </c>
      <c r="DR7" s="24">
        <v>52.02</v>
      </c>
      <c r="DS7" s="24">
        <v>42.4</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2025-01-24T07:22:41Z</dcterms:created>
  <dcterms:modified xsi:type="dcterms:W3CDTF">2025-01-31T04:02:02Z</dcterms:modified>
  <cp:category/>
</cp:coreProperties>
</file>