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userprofile$\23579\Desktop\R3HP\"/>
    </mc:Choice>
  </mc:AlternateContent>
  <workbookProtection workbookAlgorithmName="SHA-512" workbookHashValue="h/rKqYSRQe/d55+iSUtaTJM7Nu4I9VE1w7adVBXGDmSHwtsMfw5F/0fJUAJFHLyIxgBQ7U3A2joEytAaD1+BQQ==" workbookSaltValue="9xUsLqdqZRGYbD8PwPeRpA==" workbookSpinCount="100000" lockStructure="1"/>
  <bookViews>
    <workbookView xWindow="-105" yWindow="-105" windowWidth="23250" windowHeight="1257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AD10" i="4" s="1"/>
  <c r="Q6" i="5"/>
  <c r="P6" i="5"/>
  <c r="O6" i="5"/>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BB10" i="4"/>
  <c r="AT10" i="4"/>
  <c r="AL10" i="4"/>
  <c r="W10" i="4"/>
  <c r="P10" i="4"/>
  <c r="I10" i="4"/>
  <c r="B10" i="4"/>
  <c r="BB8" i="4"/>
  <c r="AT8" i="4"/>
  <c r="AD8" i="4"/>
  <c r="W8" i="4"/>
  <c r="B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<sst xmlns="http://schemas.openxmlformats.org/spreadsheetml/2006/main" count="253" uniqueCount="116">
  <si>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</si>
  <si>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</si>
  <si>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</si>
  <si>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</si>
  <si>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</si>
  <si>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</si>
  <si>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</si>
  <si>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</si>
  <si>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</si>
  <si>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</si>
  <si>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</si>
  <si>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</si>
  <si>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</si>
  <si>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</si>
  <si>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</si>
  <si>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</si>
  <si>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</si>
  <si>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</si>
  <si>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</si>
  <si>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</si>
  <si>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</si>
  <si>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</si>
  <si>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</si>
  <si>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</si>
  <si>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</si>
  <si>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</si>
  <si>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</si>
  <si>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</si>
  <si>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</si>
  <si>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</si>
  <si>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</si>
  <si>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</si>
  <si>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</si>
  <si>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</si>
  <si>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</si>
  <si>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</si>
  <si>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</si>
  <si>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</si>
  <si>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</si>
  <si>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</si>
  <si>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</si>
  <si>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</si>
  <si>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</si>
  <si>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</si>
  <si>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</si>
  <si>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</si>
  <si>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</si>
  <si>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</si>
  <si>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</si>
  <si>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</si>
  <si>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</si>
  <si>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</si>
  <si>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</si>
  <si>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</si>
  <si>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</si>
  <si>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</si>
  <si>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</si>
  <si>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</si>
  <si>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</si>
  <si>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</si>
  <si>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</si>
  <si>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</si>
  <si>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</si>
  <si>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</si>
  <si>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</si>
  <si>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</si>
  <si>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</si>
  <si>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</si>
  <si>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</si>
  <si>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</si>
  <si>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</si>
  <si>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</si>
  <si>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</si>
  <si>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</si>
  <si>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</si>
  <si>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</si>
  <si>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</si>
  <si>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</si>
  <si>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</si>
  <si>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</si>
  <si>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</si>
  <si>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</si>
  <si>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</si>
  <si>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</si>
  <si>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</si>
  <si>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</si>
  <si>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</si>
  <si>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</si>
  <si>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</si>
  <si>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</si>
  <si>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</si>
  <si>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</si>
  <si>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</si>
  <si>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</si>
  <si>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</si>
  <si>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</si>
  <si>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</si>
  <si>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</si>
  <si>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</si>
  <si>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</si>
  <si>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</si>
  <si>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</si>
  <si>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</si>
  <si>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</si>
  <si>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</si>
  <si>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</si>
  <si>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</si>
  <si>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</si>
  <si>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</si>
  <si>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</si>
  <si>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</si>
  <si>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</si>
  <si>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</si>
  <si>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資産は浄化槽が中心で、管渠はないため②管渠老朽化率と③管渠改善率の数値はありません。
　①有形固定資産減価償却率は80％を超え、耐用年数が近づいています。</t>
    <rPh sb="1" eb="3">
      <t>シサン</t>
    </rPh>
    <rPh sb="4" eb="7">
      <t>ジョウカソウ</t>
    </rPh>
    <rPh sb="8" eb="10">
      <t>チュウシン</t>
    </rPh>
    <rPh sb="12" eb="14">
      <t>カンキョ</t>
    </rPh>
    <rPh sb="20" eb="22">
      <t>カンキョ</t>
    </rPh>
    <rPh sb="22" eb="25">
      <t>ロウキュウカ</t>
    </rPh>
    <rPh sb="25" eb="26">
      <t>リツ</t>
    </rPh>
    <rPh sb="28" eb="30">
      <t>カンキョ</t>
    </rPh>
    <rPh sb="30" eb="32">
      <t>カイゼン</t>
    </rPh>
    <rPh sb="32" eb="33">
      <t>リツ</t>
    </rPh>
    <rPh sb="34" eb="36">
      <t>スウチ</t>
    </rPh>
    <rPh sb="46" eb="48">
      <t>ユウケイ</t>
    </rPh>
    <rPh sb="48" eb="50">
      <t>コテイ</t>
    </rPh>
    <rPh sb="50" eb="52">
      <t>シサン</t>
    </rPh>
    <rPh sb="52" eb="54">
      <t>ゲンカ</t>
    </rPh>
    <rPh sb="54" eb="56">
      <t>ショウキャク</t>
    </rPh>
    <rPh sb="56" eb="57">
      <t>リツ</t>
    </rPh>
    <rPh sb="62" eb="63">
      <t>コ</t>
    </rPh>
    <rPh sb="65" eb="67">
      <t>タイヨウ</t>
    </rPh>
    <rPh sb="67" eb="69">
      <t>ネンスウ</t>
    </rPh>
    <rPh sb="70" eb="71">
      <t>チカ</t>
    </rPh>
    <phoneticPr fontId="4"/>
  </si>
  <si>
    <t>　①経常収支比率と⑤経費回収率は、依然として100％未満で推移しており、必要な費用を使用料で賄えていません。これは本事業が各戸に設置されている汚水処理の浄化槽の電気料を使用者負担としているので、他の下水道事業に比べて使用料が安くなっているためです。
　一般会計からの出資金１億円を本事業に充当したことにより、平成30年度から②累積欠損金比率が無くなりましたが、本年度は出資金の充当がなかったため流動資産が減少、③流動比率が減少に転じました。
　④企業債残高対事業規模比率については企業債の償還が進んでいるため減少してきていますが、本事業では使用料が安く抑えられているため類似団体平均と比較して高い水準で推移しています。
　⑥汚水処理原価については、委託料、修繕費の増加により増加となりました。
　⑦施設利用率は、事業の特性上低い値で推移しています。
　⑧水洗化率は100％となっています。</t>
    <rPh sb="2" eb="4">
      <t>ケイジョウ</t>
    </rPh>
    <rPh sb="4" eb="6">
      <t>シュウシ</t>
    </rPh>
    <rPh sb="6" eb="8">
      <t>ヒリツ</t>
    </rPh>
    <rPh sb="10" eb="12">
      <t>ケイヒ</t>
    </rPh>
    <rPh sb="12" eb="14">
      <t>カイシュウ</t>
    </rPh>
    <rPh sb="14" eb="15">
      <t>リツ</t>
    </rPh>
    <rPh sb="17" eb="19">
      <t>イゼン</t>
    </rPh>
    <rPh sb="26" eb="28">
      <t>ミマン</t>
    </rPh>
    <rPh sb="29" eb="31">
      <t>スイイ</t>
    </rPh>
    <rPh sb="36" eb="38">
      <t>ヒツヨウ</t>
    </rPh>
    <rPh sb="39" eb="41">
      <t>ヒヨウ</t>
    </rPh>
    <rPh sb="42" eb="45">
      <t>シヨウリョウ</t>
    </rPh>
    <rPh sb="46" eb="47">
      <t>マカナ</t>
    </rPh>
    <rPh sb="57" eb="58">
      <t>ホン</t>
    </rPh>
    <rPh sb="58" eb="60">
      <t>ジギョウ</t>
    </rPh>
    <rPh sb="61" eb="63">
      <t>カクコ</t>
    </rPh>
    <rPh sb="64" eb="66">
      <t>セッチ</t>
    </rPh>
    <rPh sb="71" eb="73">
      <t>オスイ</t>
    </rPh>
    <rPh sb="73" eb="75">
      <t>ショリ</t>
    </rPh>
    <rPh sb="76" eb="79">
      <t>ジョウカソウ</t>
    </rPh>
    <rPh sb="80" eb="82">
      <t>デンキ</t>
    </rPh>
    <rPh sb="82" eb="83">
      <t>リョウ</t>
    </rPh>
    <rPh sb="84" eb="87">
      <t>シヨウシャ</t>
    </rPh>
    <rPh sb="87" eb="89">
      <t>フタン</t>
    </rPh>
    <rPh sb="97" eb="98">
      <t>ホカ</t>
    </rPh>
    <rPh sb="99" eb="102">
      <t>ゲスイドウ</t>
    </rPh>
    <rPh sb="102" eb="104">
      <t>ジギョウ</t>
    </rPh>
    <rPh sb="105" eb="106">
      <t>クラ</t>
    </rPh>
    <rPh sb="108" eb="111">
      <t>シヨウリョウ</t>
    </rPh>
    <rPh sb="112" eb="113">
      <t>ヤス</t>
    </rPh>
    <rPh sb="144" eb="146">
      <t>ジュウトウ</t>
    </rPh>
    <rPh sb="154" eb="156">
      <t>ヘイセイ</t>
    </rPh>
    <rPh sb="158" eb="160">
      <t>ネンド</t>
    </rPh>
    <rPh sb="168" eb="170">
      <t>ヒリツ</t>
    </rPh>
    <rPh sb="171" eb="172">
      <t>ナ</t>
    </rPh>
    <rPh sb="180" eb="183">
      <t>ホンネンド</t>
    </rPh>
    <rPh sb="184" eb="187">
      <t>シュッシキン</t>
    </rPh>
    <rPh sb="188" eb="190">
      <t>ジュウトウ</t>
    </rPh>
    <rPh sb="197" eb="199">
      <t>リュウドウ</t>
    </rPh>
    <rPh sb="199" eb="201">
      <t>シサン</t>
    </rPh>
    <rPh sb="202" eb="204">
      <t>ゲンショウ</t>
    </rPh>
    <rPh sb="211" eb="213">
      <t>ゲンショウ</t>
    </rPh>
    <rPh sb="214" eb="215">
      <t>テン</t>
    </rPh>
    <rPh sb="223" eb="225">
      <t>キギョウ</t>
    </rPh>
    <rPh sb="225" eb="226">
      <t>サイ</t>
    </rPh>
    <rPh sb="226" eb="228">
      <t>ザンダカ</t>
    </rPh>
    <rPh sb="228" eb="229">
      <t>タイ</t>
    </rPh>
    <rPh sb="229" eb="231">
      <t>ジギョウ</t>
    </rPh>
    <rPh sb="231" eb="233">
      <t>キボ</t>
    </rPh>
    <rPh sb="233" eb="235">
      <t>ヒリツ</t>
    </rPh>
    <rPh sb="240" eb="242">
      <t>キギョウ</t>
    </rPh>
    <rPh sb="242" eb="243">
      <t>サイ</t>
    </rPh>
    <rPh sb="244" eb="246">
      <t>ショウカン</t>
    </rPh>
    <rPh sb="247" eb="248">
      <t>スス</t>
    </rPh>
    <rPh sb="254" eb="256">
      <t>ゲンショウ</t>
    </rPh>
    <rPh sb="265" eb="266">
      <t>ホン</t>
    </rPh>
    <rPh sb="266" eb="268">
      <t>ジギョウ</t>
    </rPh>
    <rPh sb="270" eb="273">
      <t>シヨウリョウ</t>
    </rPh>
    <rPh sb="274" eb="275">
      <t>ヤス</t>
    </rPh>
    <rPh sb="276" eb="277">
      <t>オサ</t>
    </rPh>
    <rPh sb="285" eb="287">
      <t>ルイジ</t>
    </rPh>
    <rPh sb="287" eb="289">
      <t>ダンタイ</t>
    </rPh>
    <rPh sb="289" eb="291">
      <t>ヘイキン</t>
    </rPh>
    <rPh sb="292" eb="294">
      <t>ヒカク</t>
    </rPh>
    <rPh sb="296" eb="297">
      <t>タカ</t>
    </rPh>
    <rPh sb="298" eb="300">
      <t>スイジュン</t>
    </rPh>
    <rPh sb="301" eb="303">
      <t>スイイ</t>
    </rPh>
    <rPh sb="312" eb="314">
      <t>オスイ</t>
    </rPh>
    <rPh sb="314" eb="316">
      <t>ショリ</t>
    </rPh>
    <rPh sb="316" eb="318">
      <t>ゲンカ</t>
    </rPh>
    <rPh sb="324" eb="326">
      <t>イタク</t>
    </rPh>
    <rPh sb="326" eb="327">
      <t>リョウ</t>
    </rPh>
    <rPh sb="328" eb="331">
      <t>シュウゼンヒ</t>
    </rPh>
    <rPh sb="332" eb="334">
      <t>ゾウカ</t>
    </rPh>
    <rPh sb="337" eb="339">
      <t>ゾウカ</t>
    </rPh>
    <rPh sb="349" eb="351">
      <t>シセツ</t>
    </rPh>
    <rPh sb="351" eb="354">
      <t>リヨウリツ</t>
    </rPh>
    <rPh sb="356" eb="358">
      <t>ジギョウ</t>
    </rPh>
    <rPh sb="359" eb="361">
      <t>トクセイ</t>
    </rPh>
    <rPh sb="361" eb="362">
      <t>ジョウ</t>
    </rPh>
    <rPh sb="362" eb="363">
      <t>ヒク</t>
    </rPh>
    <rPh sb="364" eb="365">
      <t>アタイ</t>
    </rPh>
    <rPh sb="366" eb="368">
      <t>スイイ</t>
    </rPh>
    <rPh sb="377" eb="380">
      <t>スイセンカ</t>
    </rPh>
    <rPh sb="380" eb="381">
      <t>リツ</t>
    </rPh>
    <phoneticPr fontId="4"/>
  </si>
  <si>
    <t>　全ての下水道事業を一本の会計で行っているため明確となっていませんが、伊那市の下水道事業の中で最も採算を取ることが困難な事業です。使用料によって減価償却費の資本費を賄えていないため、一般会計からの繰入等に頼らざるを得ない状況となっています。下水道事業全体での視点で経営を行う方針から、資本費の一定割合での繰入となっているため、今後の収支も厳しい見通しとなっています。
　令和元年度に５回目の改定を行った経営健全化計画に基づき、経営の健全化に取り組んでいきます。</t>
    <rPh sb="35" eb="38">
      <t>イナシ</t>
    </rPh>
    <rPh sb="39" eb="42">
      <t>ゲスイドウ</t>
    </rPh>
    <rPh sb="42" eb="44">
      <t>ジギョウ</t>
    </rPh>
    <rPh sb="45" eb="46">
      <t>ナカ</t>
    </rPh>
    <rPh sb="47" eb="48">
      <t>モット</t>
    </rPh>
    <rPh sb="49" eb="51">
      <t>サイサン</t>
    </rPh>
    <rPh sb="52" eb="53">
      <t>ト</t>
    </rPh>
    <rPh sb="57" eb="59">
      <t>コンナン</t>
    </rPh>
    <rPh sb="60" eb="62">
      <t>ジギョウ</t>
    </rPh>
    <rPh sb="100" eb="101">
      <t>トウ</t>
    </rPh>
    <rPh sb="152" eb="154">
      <t>クリイレ</t>
    </rPh>
    <rPh sb="192" eb="194">
      <t>カイメ</t>
    </rPh>
    <rPh sb="195" eb="197">
      <t>カイテイ</t>
    </rPh>
    <rPh sb="198" eb="199">
      <t>オコナ</t>
    </rPh>
    <rPh sb="209" eb="210">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</si>
</sst>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54-4E71-9A38-52E386E76D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54-4E71-9A38-52E386E76D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27.7</c:v>
                </c:pt>
                <c:pt idx="1">
                  <c:v>28.1</c:v>
                </c:pt>
                <c:pt idx="2">
                  <c:v>27.92</c:v>
                </c:pt>
                <c:pt idx="3">
                  <c:v>26.96</c:v>
                </c:pt>
                <c:pt idx="4">
                  <c:v>25.79</c:v>
                </c:pt>
              </c:numCache>
            </c:numRef>
          </c:val>
          <c:extLst>
            <c:ext xmlns:c16="http://schemas.microsoft.com/office/drawing/2014/chart" uri="{C3380CC4-5D6E-409C-BE32-E72D297353CC}">
              <c16:uniqueId val="{00000000-C8A2-4209-AB0E-E7B34DEE31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C8A2-4209-AB0E-E7B34DEE31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D3B-43BF-9481-C3092C8EAA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BD3B-43BF-9481-C3092C8EAA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c:v>
                </c:pt>
                <c:pt idx="1">
                  <c:v>58.4</c:v>
                </c:pt>
                <c:pt idx="2">
                  <c:v>61.18</c:v>
                </c:pt>
                <c:pt idx="3">
                  <c:v>64.569999999999993</c:v>
                </c:pt>
                <c:pt idx="4">
                  <c:v>61.9</c:v>
                </c:pt>
              </c:numCache>
            </c:numRef>
          </c:val>
          <c:extLst>
            <c:ext xmlns:c16="http://schemas.microsoft.com/office/drawing/2014/chart" uri="{C3380CC4-5D6E-409C-BE32-E72D297353CC}">
              <c16:uniqueId val="{00000000-96F7-4431-B78B-FB91B3159B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64.459999999999994</c:v>
                </c:pt>
                <c:pt idx="1">
                  <c:v>61.67</c:v>
                </c:pt>
                <c:pt idx="2">
                  <c:v>81.53</c:v>
                </c:pt>
                <c:pt idx="3">
                  <c:v>88.66</c:v>
                </c:pt>
                <c:pt idx="4">
                  <c:v>96.05</c:v>
                </c:pt>
              </c:numCache>
            </c:numRef>
          </c:val>
          <c:smooth val="0"/>
          <c:extLst>
            <c:ext xmlns:c16="http://schemas.microsoft.com/office/drawing/2014/chart" uri="{C3380CC4-5D6E-409C-BE32-E72D297353CC}">
              <c16:uniqueId val="{00000001-96F7-4431-B78B-FB91B3159B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59.1</c:v>
                </c:pt>
                <c:pt idx="1">
                  <c:v>65.39</c:v>
                </c:pt>
                <c:pt idx="2">
                  <c:v>71.56</c:v>
                </c:pt>
                <c:pt idx="3">
                  <c:v>77.38</c:v>
                </c:pt>
                <c:pt idx="4">
                  <c:v>81.95</c:v>
                </c:pt>
              </c:numCache>
            </c:numRef>
          </c:val>
          <c:extLst>
            <c:ext xmlns:c16="http://schemas.microsoft.com/office/drawing/2014/chart" uri="{C3380CC4-5D6E-409C-BE32-E72D297353CC}">
              <c16:uniqueId val="{00000000-BE88-48FE-A2F9-8041A4C916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29.21</c:v>
                </c:pt>
                <c:pt idx="1">
                  <c:v>28.86</c:v>
                </c:pt>
                <c:pt idx="2">
                  <c:v>18.39</c:v>
                </c:pt>
                <c:pt idx="3">
                  <c:v>21.11</c:v>
                </c:pt>
                <c:pt idx="4">
                  <c:v>23.76</c:v>
                </c:pt>
              </c:numCache>
            </c:numRef>
          </c:val>
          <c:smooth val="0"/>
          <c:extLst>
            <c:ext xmlns:c16="http://schemas.microsoft.com/office/drawing/2014/chart" uri="{C3380CC4-5D6E-409C-BE32-E72D297353CC}">
              <c16:uniqueId val="{00000001-BE88-48FE-A2F9-8041A4C916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04-4C22-9181-66C70C4B9E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04-4C22-9181-66C70C4B9E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1914.93</c:v>
                </c:pt>
                <c:pt idx="1">
                  <c:v>1206.8900000000001</c:v>
                </c:pt>
                <c:pt idx="2">
                  <c:v>439.91</c:v>
                </c:pt>
                <c:pt idx="3" formatCode="#,##0.00;&quot;△&quot;#,##0.00">
                  <c:v>0</c:v>
                </c:pt>
                <c:pt idx="4" formatCode="#,##0.00;&quot;△&quot;#,##0.00">
                  <c:v>0</c:v>
                </c:pt>
              </c:numCache>
            </c:numRef>
          </c:val>
          <c:extLst>
            <c:ext xmlns:c16="http://schemas.microsoft.com/office/drawing/2014/chart" uri="{C3380CC4-5D6E-409C-BE32-E72D297353CC}">
              <c16:uniqueId val="{00000000-DADD-43B1-80E1-C7C4A8E0BE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657.36</c:v>
                </c:pt>
                <c:pt idx="1">
                  <c:v>593.35</c:v>
                </c:pt>
                <c:pt idx="2">
                  <c:v>198.82</c:v>
                </c:pt>
                <c:pt idx="3">
                  <c:v>132.37</c:v>
                </c:pt>
                <c:pt idx="4">
                  <c:v>123.82</c:v>
                </c:pt>
              </c:numCache>
            </c:numRef>
          </c:val>
          <c:smooth val="0"/>
          <c:extLst>
            <c:ext xmlns:c16="http://schemas.microsoft.com/office/drawing/2014/chart" uri="{C3380CC4-5D6E-409C-BE32-E72D297353CC}">
              <c16:uniqueId val="{00000001-DADD-43B1-80E1-C7C4A8E0BE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-227.92</c:v>
                </c:pt>
                <c:pt idx="1">
                  <c:v>437.21</c:v>
                </c:pt>
                <c:pt idx="2">
                  <c:v>1094.22</c:v>
                </c:pt>
                <c:pt idx="3">
                  <c:v>1096.3399999999999</c:v>
                </c:pt>
                <c:pt idx="4">
                  <c:v>838.78</c:v>
                </c:pt>
              </c:numCache>
            </c:numRef>
          </c:val>
          <c:extLst>
            <c:ext xmlns:c16="http://schemas.microsoft.com/office/drawing/2014/chart" uri="{C3380CC4-5D6E-409C-BE32-E72D297353CC}">
              <c16:uniqueId val="{00000000-4A8B-4B16-B2E0-B333762C04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-129.62</c:v>
                </c:pt>
                <c:pt idx="1">
                  <c:v>-56.64</c:v>
                </c:pt>
                <c:pt idx="2">
                  <c:v>14.36</c:v>
                </c:pt>
                <c:pt idx="3">
                  <c:v>104.38</c:v>
                </c:pt>
                <c:pt idx="4">
                  <c:v>89.72</c:v>
                </c:pt>
              </c:numCache>
            </c:numRef>
          </c:val>
          <c:smooth val="0"/>
          <c:extLst>
            <c:ext xmlns:c16="http://schemas.microsoft.com/office/drawing/2014/chart" uri="{C3380CC4-5D6E-409C-BE32-E72D297353CC}">
              <c16:uniqueId val="{00000001-4A8B-4B16-B2E0-B333762C04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727.74</c:v>
                </c:pt>
                <c:pt idx="1">
                  <c:v>873.86</c:v>
                </c:pt>
                <c:pt idx="2">
                  <c:v>847.4</c:v>
                </c:pt>
                <c:pt idx="3">
                  <c:v>797.01</c:v>
                </c:pt>
                <c:pt idx="4">
                  <c:v>766.14</c:v>
                </c:pt>
              </c:numCache>
            </c:numRef>
          </c:val>
          <c:extLst>
            <c:ext xmlns:c16="http://schemas.microsoft.com/office/drawing/2014/chart" uri="{C3380CC4-5D6E-409C-BE32-E72D297353CC}">
              <c16:uniqueId val="{00000000-4804-4B1C-82F0-22AC7A2C07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4804-4B1C-82F0-22AC7A2C07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45.67</c:v>
                </c:pt>
                <c:pt idx="1">
                  <c:v>44.14</c:v>
                </c:pt>
                <c:pt idx="2">
                  <c:v>49.49</c:v>
                </c:pt>
                <c:pt idx="3">
                  <c:v>55.9</c:v>
                </c:pt>
                <c:pt idx="4">
                  <c:v>50.82</c:v>
                </c:pt>
              </c:numCache>
            </c:numRef>
          </c:val>
          <c:extLst>
            <c:ext xmlns:c16="http://schemas.microsoft.com/office/drawing/2014/chart" uri="{C3380CC4-5D6E-409C-BE32-E72D297353CC}">
              <c16:uniqueId val="{00000000-DF01-48EC-A27D-5EE1212B3D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DF01-48EC-A27D-5EE1212B3D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312.27999999999997</c:v>
                </c:pt>
                <c:pt idx="1">
                  <c:v>324.13</c:v>
                </c:pt>
                <c:pt idx="2">
                  <c:v>311.70999999999998</c:v>
                </c:pt>
                <c:pt idx="3">
                  <c:v>278.51</c:v>
                </c:pt>
                <c:pt idx="4">
                  <c:v>304.39999999999998</c:v>
                </c:pt>
              </c:numCache>
            </c:numRef>
          </c:val>
          <c:extLst>
            <c:ext xmlns:c16="http://schemas.microsoft.com/office/drawing/2014/chart" uri="{C3380CC4-5D6E-409C-BE32-E72D297353CC}">
              <c16:uniqueId val="{00000000-9567-4474-B46D-D2B736AAA39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9567-4474-B46D-D2B736AAA39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5" zoomScaleNormal="8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長野県　伊那市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67724</v>
      </c>
      <c r="AM8" s="75"/>
      <c r="AN8" s="75"/>
      <c r="AO8" s="75"/>
      <c r="AP8" s="75"/>
      <c r="AQ8" s="75"/>
      <c r="AR8" s="75"/>
      <c r="AS8" s="75"/>
      <c r="AT8" s="74">
        <f>データ!T6</f>
        <v>667.93</v>
      </c>
      <c r="AU8" s="74"/>
      <c r="AV8" s="74"/>
      <c r="AW8" s="74"/>
      <c r="AX8" s="74"/>
      <c r="AY8" s="74"/>
      <c r="AZ8" s="74"/>
      <c r="BA8" s="74"/>
      <c r="BB8" s="74">
        <f>データ!U6</f>
        <v>101.39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38.96</v>
      </c>
      <c r="J10" s="74"/>
      <c r="K10" s="74"/>
      <c r="L10" s="74"/>
      <c r="M10" s="74"/>
      <c r="N10" s="74"/>
      <c r="O10" s="74"/>
      <c r="P10" s="74">
        <f>データ!P6</f>
        <v>1.48</v>
      </c>
      <c r="Q10" s="74"/>
      <c r="R10" s="74"/>
      <c r="S10" s="74"/>
      <c r="T10" s="74"/>
      <c r="U10" s="74"/>
      <c r="V10" s="74"/>
      <c r="W10" s="74">
        <f>データ!Q6</f>
        <v>100</v>
      </c>
      <c r="X10" s="74"/>
      <c r="Y10" s="74"/>
      <c r="Z10" s="74"/>
      <c r="AA10" s="74"/>
      <c r="AB10" s="74"/>
      <c r="AC10" s="74"/>
      <c r="AD10" s="75">
        <f>データ!R6</f>
        <v>2970</v>
      </c>
      <c r="AE10" s="75"/>
      <c r="AF10" s="75"/>
      <c r="AG10" s="75"/>
      <c r="AH10" s="75"/>
      <c r="AI10" s="75"/>
      <c r="AJ10" s="75"/>
      <c r="AK10" s="2"/>
      <c r="AL10" s="75">
        <f>データ!V6</f>
        <v>995</v>
      </c>
      <c r="AM10" s="75"/>
      <c r="AN10" s="75"/>
      <c r="AO10" s="75"/>
      <c r="AP10" s="75"/>
      <c r="AQ10" s="75"/>
      <c r="AR10" s="75"/>
      <c r="AS10" s="75"/>
      <c r="AT10" s="74">
        <f>データ!W6</f>
        <v>1.1100000000000001</v>
      </c>
      <c r="AU10" s="74"/>
      <c r="AV10" s="74"/>
      <c r="AW10" s="74"/>
      <c r="AX10" s="74"/>
      <c r="AY10" s="74"/>
      <c r="AZ10" s="74"/>
      <c r="BA10" s="74"/>
      <c r="BB10" s="74">
        <f>データ!X6</f>
        <v>896.4</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L9mccdeXzmWAk9mfUamNvpREgDQvUuE1lRlKeH3AaLv7eAAvW6IgdC++nfKyQ7tFfr3CNwD0PP5aD0ZRRbvFOg==" saltValue="t/r18oRMA77ucynNzcu6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202096</v>
      </c>
      <c r="D6" s="33">
        <f t="shared" si="3"/>
        <v>46</v>
      </c>
      <c r="E6" s="33">
        <f t="shared" si="3"/>
        <v>18</v>
      </c>
      <c r="F6" s="33">
        <f t="shared" si="3"/>
        <v>0</v>
      </c>
      <c r="G6" s="33">
        <f t="shared" si="3"/>
        <v>0</v>
      </c>
      <c r="H6" s="33" t="str">
        <f t="shared" si="3"/>
        <v>長野県　伊那市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38.96</v>
      </c>
      <c r="P6" s="34">
        <f t="shared" si="3"/>
        <v>1.48</v>
      </c>
      <c r="Q6" s="34">
        <f t="shared" si="3"/>
        <v>100</v>
      </c>
      <c r="R6" s="34">
        <f t="shared" si="3"/>
        <v>2970</v>
      </c>
      <c r="S6" s="34">
        <f t="shared" si="3"/>
        <v>67724</v>
      </c>
      <c r="T6" s="34">
        <f t="shared" si="3"/>
        <v>667.93</v>
      </c>
      <c r="U6" s="34">
        <f t="shared" si="3"/>
        <v>101.39</v>
      </c>
      <c r="V6" s="34">
        <f t="shared" si="3"/>
        <v>995</v>
      </c>
      <c r="W6" s="34">
        <f t="shared" si="3"/>
        <v>1.1100000000000001</v>
      </c>
      <c r="X6" s="34">
        <f t="shared" si="3"/>
        <v>896.4</v>
      </c>
      <c r="Y6" s="35">
        <f>IF(Y7="",NA(),Y7)</f>
        <v>60</v>
      </c>
      <c r="Z6" s="35">
        <f t="shared" ref="Z6:AH6" si="4">IF(Z7="",NA(),Z7)</f>
        <v>58.4</v>
      </c>
      <c r="AA6" s="35">
        <f t="shared" si="4"/>
        <v>61.18</v>
      </c>
      <c r="AB6" s="35">
        <f t="shared" si="4"/>
        <v>64.569999999999993</v>
      </c>
      <c r="AC6" s="35">
        <f t="shared" si="4"/>
        <v>61.9</v>
      </c>
      <c r="AD6" s="35">
        <f t="shared" si="4"/>
        <v>64.459999999999994</v>
      </c>
      <c r="AE6" s="35">
        <f t="shared" si="4"/>
        <v>61.67</v>
      </c>
      <c r="AF6" s="35">
        <f t="shared" si="4"/>
        <v>81.53</v>
      </c>
      <c r="AG6" s="35">
        <f t="shared" si="4"/>
        <v>88.66</v>
      </c>
      <c r="AH6" s="35">
        <f t="shared" si="4"/>
        <v>96.05</v>
      </c>
      <c r="AI6" s="34" t="str">
        <f>IF(AI7="","",IF(AI7="-","【-】","【"&amp;SUBSTITUTE(TEXT(AI7,"#,##0.00"),"-","△")&amp;"】"))</f>
        <v>【95.06】</v>
      </c>
      <c r="AJ6" s="35">
        <f>IF(AJ7="",NA(),AJ7)</f>
        <v>1914.93</v>
      </c>
      <c r="AK6" s="35">
        <f t="shared" ref="AK6:AS6" si="5">IF(AK7="",NA(),AK7)</f>
        <v>1206.8900000000001</v>
      </c>
      <c r="AL6" s="35">
        <f t="shared" si="5"/>
        <v>439.91</v>
      </c>
      <c r="AM6" s="34">
        <f t="shared" si="5"/>
        <v>0</v>
      </c>
      <c r="AN6" s="34">
        <f t="shared" si="5"/>
        <v>0</v>
      </c>
      <c r="AO6" s="35">
        <f t="shared" si="5"/>
        <v>657.36</v>
      </c>
      <c r="AP6" s="35">
        <f t="shared" si="5"/>
        <v>593.35</v>
      </c>
      <c r="AQ6" s="35">
        <f t="shared" si="5"/>
        <v>198.82</v>
      </c>
      <c r="AR6" s="35">
        <f t="shared" si="5"/>
        <v>132.37</v>
      </c>
      <c r="AS6" s="35">
        <f t="shared" si="5"/>
        <v>123.82</v>
      </c>
      <c r="AT6" s="34" t="str">
        <f>IF(AT7="","",IF(AT7="-","【-】","【"&amp;SUBSTITUTE(TEXT(AT7,"#,##0.00"),"-","△")&amp;"】"))</f>
        <v>【144.21】</v>
      </c>
      <c r="AU6" s="35">
        <f>IF(AU7="",NA(),AU7)</f>
        <v>-227.92</v>
      </c>
      <c r="AV6" s="35">
        <f t="shared" ref="AV6:BD6" si="6">IF(AV7="",NA(),AV7)</f>
        <v>437.21</v>
      </c>
      <c r="AW6" s="35">
        <f t="shared" si="6"/>
        <v>1094.22</v>
      </c>
      <c r="AX6" s="35">
        <f t="shared" si="6"/>
        <v>1096.3399999999999</v>
      </c>
      <c r="AY6" s="35">
        <f t="shared" si="6"/>
        <v>838.78</v>
      </c>
      <c r="AZ6" s="35">
        <f t="shared" si="6"/>
        <v>-129.62</v>
      </c>
      <c r="BA6" s="35">
        <f t="shared" si="6"/>
        <v>-56.64</v>
      </c>
      <c r="BB6" s="35">
        <f t="shared" si="6"/>
        <v>14.36</v>
      </c>
      <c r="BC6" s="35">
        <f t="shared" si="6"/>
        <v>104.38</v>
      </c>
      <c r="BD6" s="35">
        <f t="shared" si="6"/>
        <v>89.72</v>
      </c>
      <c r="BE6" s="34" t="str">
        <f>IF(BE7="","",IF(BE7="-","【-】","【"&amp;SUBSTITUTE(TEXT(BE7,"#,##0.00"),"-","△")&amp;"】"))</f>
        <v>【103.18】</v>
      </c>
      <c r="BF6" s="35">
        <f>IF(BF7="",NA(),BF7)</f>
        <v>727.74</v>
      </c>
      <c r="BG6" s="35">
        <f t="shared" ref="BG6:BO6" si="7">IF(BG7="",NA(),BG7)</f>
        <v>873.86</v>
      </c>
      <c r="BH6" s="35">
        <f t="shared" si="7"/>
        <v>847.4</v>
      </c>
      <c r="BI6" s="35">
        <f t="shared" si="7"/>
        <v>797.01</v>
      </c>
      <c r="BJ6" s="35">
        <f t="shared" si="7"/>
        <v>766.14</v>
      </c>
      <c r="BK6" s="35">
        <f t="shared" si="7"/>
        <v>241.49</v>
      </c>
      <c r="BL6" s="35">
        <f t="shared" si="7"/>
        <v>248.44</v>
      </c>
      <c r="BM6" s="35">
        <f t="shared" si="7"/>
        <v>244.85</v>
      </c>
      <c r="BN6" s="35">
        <f t="shared" si="7"/>
        <v>296.89</v>
      </c>
      <c r="BO6" s="35">
        <f t="shared" si="7"/>
        <v>270.57</v>
      </c>
      <c r="BP6" s="34" t="str">
        <f>IF(BP7="","",IF(BP7="-","【-】","【"&amp;SUBSTITUTE(TEXT(BP7,"#,##0.00"),"-","△")&amp;"】"))</f>
        <v>【307.23】</v>
      </c>
      <c r="BQ6" s="35">
        <f>IF(BQ7="",NA(),BQ7)</f>
        <v>45.67</v>
      </c>
      <c r="BR6" s="35">
        <f t="shared" ref="BR6:BZ6" si="8">IF(BR7="",NA(),BR7)</f>
        <v>44.14</v>
      </c>
      <c r="BS6" s="35">
        <f t="shared" si="8"/>
        <v>49.49</v>
      </c>
      <c r="BT6" s="35">
        <f t="shared" si="8"/>
        <v>55.9</v>
      </c>
      <c r="BU6" s="35">
        <f t="shared" si="8"/>
        <v>50.82</v>
      </c>
      <c r="BV6" s="35">
        <f t="shared" si="8"/>
        <v>65.7</v>
      </c>
      <c r="BW6" s="35">
        <f t="shared" si="8"/>
        <v>66.73</v>
      </c>
      <c r="BX6" s="35">
        <f t="shared" si="8"/>
        <v>64.78</v>
      </c>
      <c r="BY6" s="35">
        <f t="shared" si="8"/>
        <v>63.06</v>
      </c>
      <c r="BZ6" s="35">
        <f t="shared" si="8"/>
        <v>62.5</v>
      </c>
      <c r="CA6" s="34" t="str">
        <f>IF(CA7="","",IF(CA7="-","【-】","【"&amp;SUBSTITUTE(TEXT(CA7,"#,##0.00"),"-","△")&amp;"】"))</f>
        <v>【59.98】</v>
      </c>
      <c r="CB6" s="35">
        <f>IF(CB7="",NA(),CB7)</f>
        <v>312.27999999999997</v>
      </c>
      <c r="CC6" s="35">
        <f t="shared" ref="CC6:CK6" si="9">IF(CC7="",NA(),CC7)</f>
        <v>324.13</v>
      </c>
      <c r="CD6" s="35">
        <f t="shared" si="9"/>
        <v>311.70999999999998</v>
      </c>
      <c r="CE6" s="35">
        <f t="shared" si="9"/>
        <v>278.51</v>
      </c>
      <c r="CF6" s="35">
        <f t="shared" si="9"/>
        <v>304.39999999999998</v>
      </c>
      <c r="CG6" s="35">
        <f t="shared" si="9"/>
        <v>247.94</v>
      </c>
      <c r="CH6" s="35">
        <f t="shared" si="9"/>
        <v>241.29</v>
      </c>
      <c r="CI6" s="35">
        <f t="shared" si="9"/>
        <v>250.21</v>
      </c>
      <c r="CJ6" s="35">
        <f t="shared" si="9"/>
        <v>264.77</v>
      </c>
      <c r="CK6" s="35">
        <f t="shared" si="9"/>
        <v>269.33</v>
      </c>
      <c r="CL6" s="34" t="str">
        <f>IF(CL7="","",IF(CL7="-","【-】","【"&amp;SUBSTITUTE(TEXT(CL7,"#,##0.00"),"-","△")&amp;"】"))</f>
        <v>【272.98】</v>
      </c>
      <c r="CM6" s="35">
        <f>IF(CM7="",NA(),CM7)</f>
        <v>27.7</v>
      </c>
      <c r="CN6" s="35">
        <f t="shared" ref="CN6:CV6" si="10">IF(CN7="",NA(),CN7)</f>
        <v>28.1</v>
      </c>
      <c r="CO6" s="35">
        <f t="shared" si="10"/>
        <v>27.92</v>
      </c>
      <c r="CP6" s="35">
        <f t="shared" si="10"/>
        <v>26.96</v>
      </c>
      <c r="CQ6" s="35">
        <f t="shared" si="10"/>
        <v>25.79</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5">
        <f>IF(DI7="",NA(),DI7)</f>
        <v>59.1</v>
      </c>
      <c r="DJ6" s="35">
        <f t="shared" ref="DJ6:DR6" si="12">IF(DJ7="",NA(),DJ7)</f>
        <v>65.39</v>
      </c>
      <c r="DK6" s="35">
        <f t="shared" si="12"/>
        <v>71.56</v>
      </c>
      <c r="DL6" s="35">
        <f t="shared" si="12"/>
        <v>77.38</v>
      </c>
      <c r="DM6" s="35">
        <f t="shared" si="12"/>
        <v>81.95</v>
      </c>
      <c r="DN6" s="35">
        <f t="shared" si="12"/>
        <v>29.21</v>
      </c>
      <c r="DO6" s="35">
        <f t="shared" si="12"/>
        <v>28.86</v>
      </c>
      <c r="DP6" s="35">
        <f t="shared" si="12"/>
        <v>18.39</v>
      </c>
      <c r="DQ6" s="35">
        <f t="shared" si="12"/>
        <v>21.11</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202096</v>
      </c>
      <c r="D7" s="37">
        <v>46</v>
      </c>
      <c r="E7" s="37">
        <v>18</v>
      </c>
      <c r="F7" s="37">
        <v>0</v>
      </c>
      <c r="G7" s="37">
        <v>0</v>
      </c>
      <c r="H7" s="37" t="s">
        <v>96</v>
      </c>
      <c r="I7" s="37" t="s">
        <v>97</v>
      </c>
      <c r="J7" s="37" t="s">
        <v>98</v>
      </c>
      <c r="K7" s="37" t="s">
        <v>99</v>
      </c>
      <c r="L7" s="37" t="s">
        <v>100</v>
      </c>
      <c r="M7" s="37" t="s">
        <v>101</v>
      </c>
      <c r="N7" s="38" t="s">
        <v>102</v>
      </c>
      <c r="O7" s="38">
        <v>38.96</v>
      </c>
      <c r="P7" s="38">
        <v>1.48</v>
      </c>
      <c r="Q7" s="38">
        <v>100</v>
      </c>
      <c r="R7" s="38">
        <v>2970</v>
      </c>
      <c r="S7" s="38">
        <v>67724</v>
      </c>
      <c r="T7" s="38">
        <v>667.93</v>
      </c>
      <c r="U7" s="38">
        <v>101.39</v>
      </c>
      <c r="V7" s="38">
        <v>995</v>
      </c>
      <c r="W7" s="38">
        <v>1.1100000000000001</v>
      </c>
      <c r="X7" s="38">
        <v>896.4</v>
      </c>
      <c r="Y7" s="38">
        <v>60</v>
      </c>
      <c r="Z7" s="38">
        <v>58.4</v>
      </c>
      <c r="AA7" s="38">
        <v>61.18</v>
      </c>
      <c r="AB7" s="38">
        <v>64.569999999999993</v>
      </c>
      <c r="AC7" s="38">
        <v>61.9</v>
      </c>
      <c r="AD7" s="38">
        <v>64.459999999999994</v>
      </c>
      <c r="AE7" s="38">
        <v>61.67</v>
      </c>
      <c r="AF7" s="38">
        <v>81.53</v>
      </c>
      <c r="AG7" s="38">
        <v>88.66</v>
      </c>
      <c r="AH7" s="38">
        <v>96.05</v>
      </c>
      <c r="AI7" s="38">
        <v>95.06</v>
      </c>
      <c r="AJ7" s="38">
        <v>1914.93</v>
      </c>
      <c r="AK7" s="38">
        <v>1206.8900000000001</v>
      </c>
      <c r="AL7" s="38">
        <v>439.91</v>
      </c>
      <c r="AM7" s="38">
        <v>0</v>
      </c>
      <c r="AN7" s="38">
        <v>0</v>
      </c>
      <c r="AO7" s="38">
        <v>657.36</v>
      </c>
      <c r="AP7" s="38">
        <v>593.35</v>
      </c>
      <c r="AQ7" s="38">
        <v>198.82</v>
      </c>
      <c r="AR7" s="38">
        <v>132.37</v>
      </c>
      <c r="AS7" s="38">
        <v>123.82</v>
      </c>
      <c r="AT7" s="38">
        <v>144.21</v>
      </c>
      <c r="AU7" s="38">
        <v>-227.92</v>
      </c>
      <c r="AV7" s="38">
        <v>437.21</v>
      </c>
      <c r="AW7" s="38">
        <v>1094.22</v>
      </c>
      <c r="AX7" s="38">
        <v>1096.3399999999999</v>
      </c>
      <c r="AY7" s="38">
        <v>838.78</v>
      </c>
      <c r="AZ7" s="38">
        <v>-129.62</v>
      </c>
      <c r="BA7" s="38">
        <v>-56.64</v>
      </c>
      <c r="BB7" s="38">
        <v>14.36</v>
      </c>
      <c r="BC7" s="38">
        <v>104.38</v>
      </c>
      <c r="BD7" s="38">
        <v>89.72</v>
      </c>
      <c r="BE7" s="38">
        <v>103.18</v>
      </c>
      <c r="BF7" s="38">
        <v>727.74</v>
      </c>
      <c r="BG7" s="38">
        <v>873.86</v>
      </c>
      <c r="BH7" s="38">
        <v>847.4</v>
      </c>
      <c r="BI7" s="38">
        <v>797.01</v>
      </c>
      <c r="BJ7" s="38">
        <v>766.14</v>
      </c>
      <c r="BK7" s="38">
        <v>241.49</v>
      </c>
      <c r="BL7" s="38">
        <v>248.44</v>
      </c>
      <c r="BM7" s="38">
        <v>244.85</v>
      </c>
      <c r="BN7" s="38">
        <v>296.89</v>
      </c>
      <c r="BO7" s="38">
        <v>270.57</v>
      </c>
      <c r="BP7" s="38">
        <v>307.23</v>
      </c>
      <c r="BQ7" s="38">
        <v>45.67</v>
      </c>
      <c r="BR7" s="38">
        <v>44.14</v>
      </c>
      <c r="BS7" s="38">
        <v>49.49</v>
      </c>
      <c r="BT7" s="38">
        <v>55.9</v>
      </c>
      <c r="BU7" s="38">
        <v>50.82</v>
      </c>
      <c r="BV7" s="38">
        <v>65.7</v>
      </c>
      <c r="BW7" s="38">
        <v>66.73</v>
      </c>
      <c r="BX7" s="38">
        <v>64.78</v>
      </c>
      <c r="BY7" s="38">
        <v>63.06</v>
      </c>
      <c r="BZ7" s="38">
        <v>62.5</v>
      </c>
      <c r="CA7" s="38">
        <v>59.98</v>
      </c>
      <c r="CB7" s="38">
        <v>312.27999999999997</v>
      </c>
      <c r="CC7" s="38">
        <v>324.13</v>
      </c>
      <c r="CD7" s="38">
        <v>311.70999999999998</v>
      </c>
      <c r="CE7" s="38">
        <v>278.51</v>
      </c>
      <c r="CF7" s="38">
        <v>304.39999999999998</v>
      </c>
      <c r="CG7" s="38">
        <v>247.94</v>
      </c>
      <c r="CH7" s="38">
        <v>241.29</v>
      </c>
      <c r="CI7" s="38">
        <v>250.21</v>
      </c>
      <c r="CJ7" s="38">
        <v>264.77</v>
      </c>
      <c r="CK7" s="38">
        <v>269.33</v>
      </c>
      <c r="CL7" s="38">
        <v>272.98</v>
      </c>
      <c r="CM7" s="38">
        <v>27.7</v>
      </c>
      <c r="CN7" s="38">
        <v>28.1</v>
      </c>
      <c r="CO7" s="38">
        <v>27.92</v>
      </c>
      <c r="CP7" s="38">
        <v>26.96</v>
      </c>
      <c r="CQ7" s="38">
        <v>25.79</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v>59.1</v>
      </c>
      <c r="DJ7" s="38">
        <v>65.39</v>
      </c>
      <c r="DK7" s="38">
        <v>71.56</v>
      </c>
      <c r="DL7" s="38">
        <v>77.38</v>
      </c>
      <c r="DM7" s="38">
        <v>81.95</v>
      </c>
      <c r="DN7" s="38">
        <v>29.21</v>
      </c>
      <c r="DO7" s="38">
        <v>28.86</v>
      </c>
      <c r="DP7" s="38">
        <v>18.39</v>
      </c>
      <c r="DQ7" s="38">
        <v>21.11</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2021-01-25T04:05:14Z</cp:lastPrinted>
  <dcterms:created xsi:type="dcterms:W3CDTF">2020-12-04T02:39:59Z</dcterms:created>
  <dcterms:modified xsi:type="dcterms:W3CDTF">2021-03-01T08:07:49Z</dcterms:modified>
  <cp:category/>
</cp:coreProperties>
</file>