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4\02提出用\"/>
    </mc:Choice>
  </mc:AlternateContent>
  <workbookProtection workbookAlgorithmName="SHA-512" workbookHashValue="e6/QCX5sESujb+HcAPX3RRIwSb+J7ET4DZikO4dTJFScvc1W6lH/xsayYFnXdEAcig0oUwfC9PGQL7peIR56VA==" workbookSaltValue="UfFH4BVe0mx7qX+yTjUP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<sst xmlns="http://schemas.openxmlformats.org/spreadsheetml/2006/main" count="253" uniqueCount="117">
  <si>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</si>
  <si>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</si>
  <si>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</si>
  <si>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</si>
  <si>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</si>
  <si>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</si>
  <si>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</si>
  <si>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</si>
  <si>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</si>
  <si>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</si>
  <si>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</si>
  <si>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</si>
  <si>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</si>
  <si>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</si>
  <si>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</si>
  <si>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</si>
  <si>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</si>
  <si>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</si>
  <si>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</si>
  <si>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</si>
  <si>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</si>
  <si>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</si>
  <si>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</si>
  <si>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</si>
  <si>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</si>
  <si>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</si>
  <si>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</si>
  <si>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</si>
  <si>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</si>
  <si>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</si>
  <si>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</si>
  <si>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</si>
  <si>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</si>
  <si>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</si>
  <si>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</si>
  <si>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</si>
  <si>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</si>
  <si>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</si>
  <si>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</si>
  <si>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</si>
  <si>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</si>
  <si>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</si>
  <si>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</si>
  <si>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</si>
  <si>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</si>
  <si>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</si>
  <si>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</si>
  <si>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</si>
  <si>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</si>
  <si>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</si>
  <si>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</si>
  <si>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</si>
  <si>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</si>
  <si>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</si>
  <si>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</si>
  <si>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</si>
  <si>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</si>
  <si>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</si>
  <si>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</si>
  <si>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</si>
  <si>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</si>
  <si>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</si>
  <si>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</si>
  <si>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</si>
  <si>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</si>
  <si>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</si>
  <si>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</si>
  <si>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</si>
  <si>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</si>
  <si>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</si>
  <si>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</si>
  <si>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</si>
  <si>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</si>
  <si>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</si>
  <si>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</si>
  <si>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</si>
  <si>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</si>
  <si>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</si>
  <si>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</si>
  <si>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</si>
  <si>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</si>
  <si>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</si>
  <si>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</si>
  <si>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</si>
  <si>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</si>
  <si>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</si>
  <si>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</si>
  <si>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</si>
  <si>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</si>
  <si>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</si>
  <si>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</si>
  <si>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</si>
  <si>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</si>
  <si>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</si>
  <si>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</si>
  <si>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</si>
  <si>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</si>
  <si>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</si>
  <si>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</si>
  <si>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</si>
  <si>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</si>
  <si>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</si>
  <si>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</si>
  <si>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</si>
  <si>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</si>
  <si>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</si>
  <si>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</si>
  <si>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</si>
  <si>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</si>
  <si>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</si>
  <si>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</si>
  <si>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</si>
  <si>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</si>
  <si>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</si>
  <si>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と⑤経費回収率は、大きく数値が上がっていますが、これは一般会計補助金の増加と減価償却費の減少などが影響したものであり、構造的に必要な費用を使用料のみで賄えていません。これは本事業が各戸に設置されている汚水処理の浄化槽の電気料を使用者負担としているので、他の事業に比べて使用料が安くなっているためです。
　②累積欠損金比率は平成30年度以降０％となっています。本年度は未払金等の流動負債が減少したため、③流動比率が上昇しています。
　④企業債残高対事業規模比率は、企業債の償還が順調に進んでいるため、減少してきていますが、本事業では使用料が安く抑えられているため、類似団体平均と比較して高い水準で推移しています。
　⑥汚水処理原価については、汚水処理費の減少により下がっています。
　⑦施設利用率は、小規模事業の特性上、低い値で推移しています。
　⑧水洗化率は既に100％となっています。</t>
    <rPh sb="2" eb="4">
      <t>ケイジョウ</t>
    </rPh>
    <rPh sb="4" eb="6">
      <t>シュウシ</t>
    </rPh>
    <rPh sb="6" eb="8">
      <t>ヒリツ</t>
    </rPh>
    <rPh sb="10" eb="12">
      <t>ケイヒ</t>
    </rPh>
    <rPh sb="12" eb="14">
      <t>カイシュウ</t>
    </rPh>
    <rPh sb="14" eb="15">
      <t>リツ</t>
    </rPh>
    <rPh sb="17" eb="18">
      <t>オオ</t>
    </rPh>
    <rPh sb="20" eb="22">
      <t>スウチ</t>
    </rPh>
    <rPh sb="23" eb="24">
      <t>ア</t>
    </rPh>
    <rPh sb="35" eb="37">
      <t>イッパン</t>
    </rPh>
    <rPh sb="37" eb="39">
      <t>カイケイ</t>
    </rPh>
    <rPh sb="39" eb="42">
      <t>ホジョキン</t>
    </rPh>
    <rPh sb="43" eb="45">
      <t>ゾウカ</t>
    </rPh>
    <rPh sb="46" eb="48">
      <t>ゲンカ</t>
    </rPh>
    <rPh sb="48" eb="50">
      <t>ショウキャク</t>
    </rPh>
    <rPh sb="50" eb="51">
      <t>ヒ</t>
    </rPh>
    <rPh sb="52" eb="54">
      <t>ゲンショウ</t>
    </rPh>
    <rPh sb="57" eb="59">
      <t>エイキョウ</t>
    </rPh>
    <rPh sb="67" eb="70">
      <t>コウゾウテキ</t>
    </rPh>
    <rPh sb="71" eb="73">
      <t>ヒツヨウ</t>
    </rPh>
    <rPh sb="74" eb="76">
      <t>ヒヨウ</t>
    </rPh>
    <rPh sb="77" eb="80">
      <t>シヨウリョウ</t>
    </rPh>
    <rPh sb="83" eb="84">
      <t>マカナ</t>
    </rPh>
    <rPh sb="94" eb="95">
      <t>ホン</t>
    </rPh>
    <rPh sb="95" eb="97">
      <t>ジギョウ</t>
    </rPh>
    <rPh sb="98" eb="100">
      <t>カクコ</t>
    </rPh>
    <rPh sb="101" eb="103">
      <t>セッチ</t>
    </rPh>
    <rPh sb="108" eb="110">
      <t>オスイ</t>
    </rPh>
    <rPh sb="110" eb="112">
      <t>ショリ</t>
    </rPh>
    <rPh sb="113" eb="116">
      <t>ジョウカソウ</t>
    </rPh>
    <rPh sb="117" eb="119">
      <t>デンキ</t>
    </rPh>
    <rPh sb="119" eb="120">
      <t>リョウ</t>
    </rPh>
    <rPh sb="121" eb="124">
      <t>シヨウシャ</t>
    </rPh>
    <rPh sb="124" eb="126">
      <t>フタン</t>
    </rPh>
    <rPh sb="134" eb="135">
      <t>ホカ</t>
    </rPh>
    <rPh sb="136" eb="138">
      <t>ジギョウ</t>
    </rPh>
    <rPh sb="139" eb="140">
      <t>クラ</t>
    </rPh>
    <rPh sb="142" eb="145">
      <t>シヨウリョウ</t>
    </rPh>
    <rPh sb="146" eb="147">
      <t>ヤス</t>
    </rPh>
    <rPh sb="166" eb="168">
      <t>ヒリツ</t>
    </rPh>
    <rPh sb="187" eb="190">
      <t>ホンネンド</t>
    </rPh>
    <rPh sb="191" eb="192">
      <t>ミ</t>
    </rPh>
    <rPh sb="192" eb="193">
      <t>バラ</t>
    </rPh>
    <rPh sb="193" eb="194">
      <t>キン</t>
    </rPh>
    <rPh sb="194" eb="195">
      <t>トウ</t>
    </rPh>
    <rPh sb="196" eb="198">
      <t>リュウドウ</t>
    </rPh>
    <rPh sb="198" eb="200">
      <t>フサイ</t>
    </rPh>
    <rPh sb="201" eb="203">
      <t>ゲンショウ</t>
    </rPh>
    <rPh sb="214" eb="216">
      <t>ジョウショウ</t>
    </rPh>
    <rPh sb="225" eb="227">
      <t>キギョウ</t>
    </rPh>
    <rPh sb="227" eb="228">
      <t>サイ</t>
    </rPh>
    <rPh sb="228" eb="230">
      <t>ザンダカ</t>
    </rPh>
    <rPh sb="230" eb="231">
      <t>タイ</t>
    </rPh>
    <rPh sb="231" eb="233">
      <t>ジギョウ</t>
    </rPh>
    <rPh sb="233" eb="235">
      <t>キボ</t>
    </rPh>
    <rPh sb="235" eb="237">
      <t>ヒリツ</t>
    </rPh>
    <rPh sb="239" eb="241">
      <t>キギョウ</t>
    </rPh>
    <rPh sb="241" eb="242">
      <t>サイ</t>
    </rPh>
    <rPh sb="243" eb="245">
      <t>ショウカン</t>
    </rPh>
    <rPh sb="246" eb="248">
      <t>ジュンチョウ</t>
    </rPh>
    <rPh sb="249" eb="250">
      <t>スス</t>
    </rPh>
    <rPh sb="257" eb="259">
      <t>ゲンショウ</t>
    </rPh>
    <rPh sb="268" eb="269">
      <t>ホン</t>
    </rPh>
    <rPh sb="269" eb="271">
      <t>ジギョウ</t>
    </rPh>
    <rPh sb="273" eb="276">
      <t>シヨウリョウ</t>
    </rPh>
    <rPh sb="277" eb="278">
      <t>ヤス</t>
    </rPh>
    <rPh sb="279" eb="280">
      <t>オサ</t>
    </rPh>
    <rPh sb="289" eb="291">
      <t>ルイジ</t>
    </rPh>
    <rPh sb="291" eb="293">
      <t>ダンタイ</t>
    </rPh>
    <rPh sb="293" eb="295">
      <t>ヘイキン</t>
    </rPh>
    <rPh sb="296" eb="298">
      <t>ヒカク</t>
    </rPh>
    <rPh sb="300" eb="301">
      <t>タカ</t>
    </rPh>
    <rPh sb="302" eb="304">
      <t>スイジュン</t>
    </rPh>
    <rPh sb="305" eb="307">
      <t>スイイ</t>
    </rPh>
    <rPh sb="316" eb="318">
      <t>オスイ</t>
    </rPh>
    <rPh sb="318" eb="320">
      <t>ショリ</t>
    </rPh>
    <rPh sb="320" eb="322">
      <t>ゲンカ</t>
    </rPh>
    <rPh sb="328" eb="330">
      <t>オスイ</t>
    </rPh>
    <rPh sb="330" eb="332">
      <t>ショリ</t>
    </rPh>
    <rPh sb="332" eb="333">
      <t>ヒ</t>
    </rPh>
    <rPh sb="334" eb="336">
      <t>ゲンショウ</t>
    </rPh>
    <rPh sb="339" eb="340">
      <t>サ</t>
    </rPh>
    <rPh sb="350" eb="352">
      <t>シセツ</t>
    </rPh>
    <rPh sb="352" eb="355">
      <t>リヨウリツ</t>
    </rPh>
    <rPh sb="357" eb="360">
      <t>ショウキボ</t>
    </rPh>
    <rPh sb="360" eb="362">
      <t>ジギョウ</t>
    </rPh>
    <rPh sb="363" eb="365">
      <t>トクセイ</t>
    </rPh>
    <rPh sb="365" eb="366">
      <t>ジョウ</t>
    </rPh>
    <rPh sb="367" eb="368">
      <t>ヒク</t>
    </rPh>
    <rPh sb="369" eb="370">
      <t>アタイ</t>
    </rPh>
    <rPh sb="371" eb="373">
      <t>スイイ</t>
    </rPh>
    <rPh sb="382" eb="385">
      <t>スイセンカ</t>
    </rPh>
    <rPh sb="385" eb="386">
      <t>リツ</t>
    </rPh>
    <rPh sb="387" eb="388">
      <t>スデ</t>
    </rPh>
    <phoneticPr fontId="4"/>
  </si>
  <si>
    <t>　資産は浄化槽が中心で、管渠はないため、②管渠老朽化率と③管渠改善率の数値はありません。
　①有形固定資産減価償却率は85％を超え、更新の時期が近づいています。</t>
    <rPh sb="1" eb="3">
      <t>シサン</t>
    </rPh>
    <rPh sb="4" eb="7">
      <t>ジョウカソウ</t>
    </rPh>
    <rPh sb="8" eb="10">
      <t>チュウシン</t>
    </rPh>
    <rPh sb="12" eb="14">
      <t>カンキョ</t>
    </rPh>
    <rPh sb="21" eb="23">
      <t>カンキョ</t>
    </rPh>
    <rPh sb="23" eb="26">
      <t>ロウキュウカ</t>
    </rPh>
    <rPh sb="26" eb="27">
      <t>リツ</t>
    </rPh>
    <rPh sb="29" eb="31">
      <t>カンキョ</t>
    </rPh>
    <rPh sb="31" eb="33">
      <t>カイゼン</t>
    </rPh>
    <rPh sb="33" eb="34">
      <t>リツ</t>
    </rPh>
    <rPh sb="35" eb="37">
      <t>スウチ</t>
    </rPh>
    <rPh sb="47" eb="49">
      <t>ユウケイ</t>
    </rPh>
    <rPh sb="49" eb="51">
      <t>コテイ</t>
    </rPh>
    <rPh sb="51" eb="53">
      <t>シサン</t>
    </rPh>
    <rPh sb="53" eb="55">
      <t>ゲンカ</t>
    </rPh>
    <rPh sb="55" eb="57">
      <t>ショウキャク</t>
    </rPh>
    <rPh sb="57" eb="58">
      <t>リツ</t>
    </rPh>
    <rPh sb="63" eb="64">
      <t>コ</t>
    </rPh>
    <rPh sb="66" eb="68">
      <t>コウシン</t>
    </rPh>
    <rPh sb="69" eb="71">
      <t>ジキ</t>
    </rPh>
    <rPh sb="72" eb="73">
      <t>チカ</t>
    </rPh>
    <phoneticPr fontId="4"/>
  </si>
  <si>
    <t>　全ての下水道事業を一本の会計で行っているため、明確となっていませんが、伊那市の下水道事業の中で最も採算を取ることが困難な事業です。使用料収入のみで減価償却費の資本費を賄えていないため、一般会計からの繰入等に頼らざるを得ない状況となっています。下水道事業全体での視点で経営を行う方針から、資本費の一定割合での繰入となっているため、今後の収支も厳しい見通しとなっています。
　令和元年度に改定を行った経営健全化計画（経営戦略）に基づき、経営改善に取り組んでいきます。</t>
    <rPh sb="36" eb="39">
      <t>イナシ</t>
    </rPh>
    <rPh sb="40" eb="43">
      <t>ゲスイドウ</t>
    </rPh>
    <rPh sb="43" eb="45">
      <t>ジギョウ</t>
    </rPh>
    <rPh sb="46" eb="47">
      <t>ナカ</t>
    </rPh>
    <rPh sb="48" eb="49">
      <t>モット</t>
    </rPh>
    <rPh sb="50" eb="52">
      <t>サイサン</t>
    </rPh>
    <rPh sb="53" eb="54">
      <t>ト</t>
    </rPh>
    <rPh sb="58" eb="60">
      <t>コンナン</t>
    </rPh>
    <rPh sb="61" eb="63">
      <t>ジギョウ</t>
    </rPh>
    <rPh sb="69" eb="71">
      <t>シュウニュウ</t>
    </rPh>
    <rPh sb="102" eb="103">
      <t>トウ</t>
    </rPh>
    <rPh sb="154" eb="156">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</si>
</sst>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C-4B09-A60E-E0C697F776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2C-4B09-A60E-E0C697F776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27.92</c:v>
                </c:pt>
                <c:pt idx="1">
                  <c:v>26.96</c:v>
                </c:pt>
                <c:pt idx="2">
                  <c:v>25.79</c:v>
                </c:pt>
                <c:pt idx="3">
                  <c:v>25.79</c:v>
                </c:pt>
                <c:pt idx="4">
                  <c:v>25.24</c:v>
                </c:pt>
              </c:numCache>
            </c:numRef>
          </c:val>
          <c:extLst>
            <c:ext xmlns:c16="http://schemas.microsoft.com/office/drawing/2014/chart" uri="{C3380CC4-5D6E-409C-BE32-E72D297353CC}">
              <c16:uniqueId val="{00000000-1F7B-48B6-80FA-D1FC663777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1F7B-48B6-80FA-D1FC663777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E2E-4A50-BC45-F287DC4F21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DE2E-4A50-BC45-F287DC4F21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61.18</c:v>
                </c:pt>
                <c:pt idx="1">
                  <c:v>64.569999999999993</c:v>
                </c:pt>
                <c:pt idx="2">
                  <c:v>61.9</c:v>
                </c:pt>
                <c:pt idx="3">
                  <c:v>61.32</c:v>
                </c:pt>
                <c:pt idx="4">
                  <c:v>98.37</c:v>
                </c:pt>
              </c:numCache>
            </c:numRef>
          </c:val>
          <c:extLst>
            <c:ext xmlns:c16="http://schemas.microsoft.com/office/drawing/2014/chart" uri="{C3380CC4-5D6E-409C-BE32-E72D297353CC}">
              <c16:uniqueId val="{00000000-BCF8-4B56-8D31-54FEAA632C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81.53</c:v>
                </c:pt>
                <c:pt idx="1">
                  <c:v>88.66</c:v>
                </c:pt>
                <c:pt idx="2">
                  <c:v>96.05</c:v>
                </c:pt>
                <c:pt idx="3">
                  <c:v>99.03</c:v>
                </c:pt>
                <c:pt idx="4">
                  <c:v>100.41</c:v>
                </c:pt>
              </c:numCache>
            </c:numRef>
          </c:val>
          <c:smooth val="0"/>
          <c:extLst>
            <c:ext xmlns:c16="http://schemas.microsoft.com/office/drawing/2014/chart" uri="{C3380CC4-5D6E-409C-BE32-E72D297353CC}">
              <c16:uniqueId val="{00000001-BCF8-4B56-8D31-54FEAA632C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71.56</c:v>
                </c:pt>
                <c:pt idx="1">
                  <c:v>77.38</c:v>
                </c:pt>
                <c:pt idx="2">
                  <c:v>81.95</c:v>
                </c:pt>
                <c:pt idx="3">
                  <c:v>85.56</c:v>
                </c:pt>
                <c:pt idx="4">
                  <c:v>88.26</c:v>
                </c:pt>
              </c:numCache>
            </c:numRef>
          </c:val>
          <c:extLst>
            <c:ext xmlns:c16="http://schemas.microsoft.com/office/drawing/2014/chart" uri="{C3380CC4-5D6E-409C-BE32-E72D297353CC}">
              <c16:uniqueId val="{00000000-6026-4371-9BA1-3E7A061C00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18.39</c:v>
                </c:pt>
                <c:pt idx="1">
                  <c:v>21.11</c:v>
                </c:pt>
                <c:pt idx="2">
                  <c:v>23.76</c:v>
                </c:pt>
                <c:pt idx="3">
                  <c:v>15.74</c:v>
                </c:pt>
                <c:pt idx="4">
                  <c:v>21.02</c:v>
                </c:pt>
              </c:numCache>
            </c:numRef>
          </c:val>
          <c:smooth val="0"/>
          <c:extLst>
            <c:ext xmlns:c16="http://schemas.microsoft.com/office/drawing/2014/chart" uri="{C3380CC4-5D6E-409C-BE32-E72D297353CC}">
              <c16:uniqueId val="{00000001-6026-4371-9BA1-3E7A061C00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A7-4E19-AF5C-AE20C4F952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A7-4E19-AF5C-AE20C4F952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439.91</c:v>
                </c:pt>
                <c:pt idx="1">
                  <c:v>0</c:v>
                </c:pt>
                <c:pt idx="2">
                  <c:v>0</c:v>
                </c:pt>
                <c:pt idx="3">
                  <c:v>0</c:v>
                </c:pt>
                <c:pt idx="4">
                  <c:v>0</c:v>
                </c:pt>
              </c:numCache>
            </c:numRef>
          </c:val>
          <c:extLst>
            <c:ext xmlns:c16="http://schemas.microsoft.com/office/drawing/2014/chart" uri="{C3380CC4-5D6E-409C-BE32-E72D297353CC}">
              <c16:uniqueId val="{00000000-4731-41B4-A1A7-B2E3E7635B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198.82</c:v>
                </c:pt>
                <c:pt idx="1">
                  <c:v>132.37</c:v>
                </c:pt>
                <c:pt idx="2">
                  <c:v>123.82</c:v>
                </c:pt>
                <c:pt idx="3">
                  <c:v>74.239999999999995</c:v>
                </c:pt>
                <c:pt idx="4">
                  <c:v>83.92</c:v>
                </c:pt>
              </c:numCache>
            </c:numRef>
          </c:val>
          <c:smooth val="0"/>
          <c:extLst>
            <c:ext xmlns:c16="http://schemas.microsoft.com/office/drawing/2014/chart" uri="{C3380CC4-5D6E-409C-BE32-E72D297353CC}">
              <c16:uniqueId val="{00000001-4731-41B4-A1A7-B2E3E7635B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1094.22</c:v>
                </c:pt>
                <c:pt idx="1">
                  <c:v>1096.3399999999999</c:v>
                </c:pt>
                <c:pt idx="2">
                  <c:v>838.78</c:v>
                </c:pt>
                <c:pt idx="3">
                  <c:v>830.34</c:v>
                </c:pt>
                <c:pt idx="4">
                  <c:v>919.3</c:v>
                </c:pt>
              </c:numCache>
            </c:numRef>
          </c:val>
          <c:extLst>
            <c:ext xmlns:c16="http://schemas.microsoft.com/office/drawing/2014/chart" uri="{C3380CC4-5D6E-409C-BE32-E72D297353CC}">
              <c16:uniqueId val="{00000000-4716-4FA0-8768-9157CB5FB3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14.36</c:v>
                </c:pt>
                <c:pt idx="1">
                  <c:v>104.38</c:v>
                </c:pt>
                <c:pt idx="2">
                  <c:v>89.72</c:v>
                </c:pt>
                <c:pt idx="3">
                  <c:v>100.47</c:v>
                </c:pt>
                <c:pt idx="4">
                  <c:v>122.71</c:v>
                </c:pt>
              </c:numCache>
            </c:numRef>
          </c:val>
          <c:smooth val="0"/>
          <c:extLst>
            <c:ext xmlns:c16="http://schemas.microsoft.com/office/drawing/2014/chart" uri="{C3380CC4-5D6E-409C-BE32-E72D297353CC}">
              <c16:uniqueId val="{00000001-4716-4FA0-8768-9157CB5FB3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847.4</c:v>
                </c:pt>
                <c:pt idx="1">
                  <c:v>797.01</c:v>
                </c:pt>
                <c:pt idx="2">
                  <c:v>766.14</c:v>
                </c:pt>
                <c:pt idx="3">
                  <c:v>749.66</c:v>
                </c:pt>
                <c:pt idx="4">
                  <c:v>676.9</c:v>
                </c:pt>
              </c:numCache>
            </c:numRef>
          </c:val>
          <c:extLst>
            <c:ext xmlns:c16="http://schemas.microsoft.com/office/drawing/2014/chart" uri="{C3380CC4-5D6E-409C-BE32-E72D297353CC}">
              <c16:uniqueId val="{00000000-4D63-417E-BD11-CCF8C4B0E2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4D63-417E-BD11-CCF8C4B0E2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49.49</c:v>
                </c:pt>
                <c:pt idx="1">
                  <c:v>55.9</c:v>
                </c:pt>
                <c:pt idx="2">
                  <c:v>50.82</c:v>
                </c:pt>
                <c:pt idx="3">
                  <c:v>51.76</c:v>
                </c:pt>
                <c:pt idx="4">
                  <c:v>61.26</c:v>
                </c:pt>
              </c:numCache>
            </c:numRef>
          </c:val>
          <c:extLst>
            <c:ext xmlns:c16="http://schemas.microsoft.com/office/drawing/2014/chart" uri="{C3380CC4-5D6E-409C-BE32-E72D297353CC}">
              <c16:uniqueId val="{00000000-F7CB-4B21-9403-724DD40B7D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F7CB-4B21-9403-724DD40B7D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311.70999999999998</c:v>
                </c:pt>
                <c:pt idx="1">
                  <c:v>278.51</c:v>
                </c:pt>
                <c:pt idx="2">
                  <c:v>304.39999999999998</c:v>
                </c:pt>
                <c:pt idx="3">
                  <c:v>299.58999999999997</c:v>
                </c:pt>
                <c:pt idx="4">
                  <c:v>255.88</c:v>
                </c:pt>
              </c:numCache>
            </c:numRef>
          </c:val>
          <c:extLst>
            <c:ext xmlns:c16="http://schemas.microsoft.com/office/drawing/2014/chart" uri="{C3380CC4-5D6E-409C-BE32-E72D297353CC}">
              <c16:uniqueId val="{00000000-9EF8-4C53-A104-811787B30D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9EF8-4C53-A104-811787B30D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伊那市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66528</v>
      </c>
      <c r="AM8" s="42"/>
      <c r="AN8" s="42"/>
      <c r="AO8" s="42"/>
      <c r="AP8" s="42"/>
      <c r="AQ8" s="42"/>
      <c r="AR8" s="42"/>
      <c r="AS8" s="42"/>
      <c r="AT8" s="35">
        <f>データ!T6</f>
        <v>667.93</v>
      </c>
      <c r="AU8" s="35"/>
      <c r="AV8" s="35"/>
      <c r="AW8" s="35"/>
      <c r="AX8" s="35"/>
      <c r="AY8" s="35"/>
      <c r="AZ8" s="35"/>
      <c r="BA8" s="35"/>
      <c r="BB8" s="35">
        <f>データ!U6</f>
        <v>99.6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39.409999999999997</v>
      </c>
      <c r="J10" s="35"/>
      <c r="K10" s="35"/>
      <c r="L10" s="35"/>
      <c r="M10" s="35"/>
      <c r="N10" s="35"/>
      <c r="O10" s="35"/>
      <c r="P10" s="35">
        <f>データ!P6</f>
        <v>1.23</v>
      </c>
      <c r="Q10" s="35"/>
      <c r="R10" s="35"/>
      <c r="S10" s="35"/>
      <c r="T10" s="35"/>
      <c r="U10" s="35"/>
      <c r="V10" s="35"/>
      <c r="W10" s="35">
        <f>データ!Q6</f>
        <v>100</v>
      </c>
      <c r="X10" s="35"/>
      <c r="Y10" s="35"/>
      <c r="Z10" s="35"/>
      <c r="AA10" s="35"/>
      <c r="AB10" s="35"/>
      <c r="AC10" s="35"/>
      <c r="AD10" s="42">
        <f>データ!R6</f>
        <v>2970</v>
      </c>
      <c r="AE10" s="42"/>
      <c r="AF10" s="42"/>
      <c r="AG10" s="42"/>
      <c r="AH10" s="42"/>
      <c r="AI10" s="42"/>
      <c r="AJ10" s="42"/>
      <c r="AK10" s="2"/>
      <c r="AL10" s="42">
        <f>データ!V6</f>
        <v>816</v>
      </c>
      <c r="AM10" s="42"/>
      <c r="AN10" s="42"/>
      <c r="AO10" s="42"/>
      <c r="AP10" s="42"/>
      <c r="AQ10" s="42"/>
      <c r="AR10" s="42"/>
      <c r="AS10" s="42"/>
      <c r="AT10" s="35">
        <f>データ!W6</f>
        <v>1.1100000000000001</v>
      </c>
      <c r="AU10" s="35"/>
      <c r="AV10" s="35"/>
      <c r="AW10" s="35"/>
      <c r="AX10" s="35"/>
      <c r="AY10" s="35"/>
      <c r="AZ10" s="35"/>
      <c r="BA10" s="35"/>
      <c r="BB10" s="35">
        <f>データ!X6</f>
        <v>735.14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ROp39gbuQpVjn2VaDiWblDZqOl9p2/kBbBURnCIWTvzUwArA3xXM+gY01cEbp+10aB9x/Ie5TlF+QMs9jC7Lzw==" saltValue="/qwwfZwdFcIQ8edObm+n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202096</v>
      </c>
      <c r="D6" s="19">
        <f t="shared" si="3"/>
        <v>46</v>
      </c>
      <c r="E6" s="19">
        <f t="shared" si="3"/>
        <v>18</v>
      </c>
      <c r="F6" s="19">
        <f t="shared" si="3"/>
        <v>0</v>
      </c>
      <c r="G6" s="19">
        <f t="shared" si="3"/>
        <v>0</v>
      </c>
      <c r="H6" s="19" t="str">
        <f t="shared" si="3"/>
        <v>長野県　伊那市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39.409999999999997</v>
      </c>
      <c r="P6" s="20">
        <f t="shared" si="3"/>
        <v>1.23</v>
      </c>
      <c r="Q6" s="20">
        <f t="shared" si="3"/>
        <v>100</v>
      </c>
      <c r="R6" s="20">
        <f t="shared" si="3"/>
        <v>2970</v>
      </c>
      <c r="S6" s="20">
        <f t="shared" si="3"/>
        <v>66528</v>
      </c>
      <c r="T6" s="20">
        <f t="shared" si="3"/>
        <v>667.93</v>
      </c>
      <c r="U6" s="20">
        <f t="shared" si="3"/>
        <v>99.6</v>
      </c>
      <c r="V6" s="20">
        <f t="shared" si="3"/>
        <v>816</v>
      </c>
      <c r="W6" s="20">
        <f t="shared" si="3"/>
        <v>1.1100000000000001</v>
      </c>
      <c r="X6" s="20">
        <f t="shared" si="3"/>
        <v>735.14</v>
      </c>
      <c r="Y6" s="21">
        <f>IF(Y7="",NA(),Y7)</f>
        <v>61.18</v>
      </c>
      <c r="Z6" s="21">
        <f t="shared" ref="Z6:AH6" si="4">IF(Z7="",NA(),Z7)</f>
        <v>64.569999999999993</v>
      </c>
      <c r="AA6" s="21">
        <f t="shared" si="4"/>
        <v>61.9</v>
      </c>
      <c r="AB6" s="21">
        <f t="shared" si="4"/>
        <v>61.32</v>
      </c>
      <c r="AC6" s="21">
        <f t="shared" si="4"/>
        <v>98.37</v>
      </c>
      <c r="AD6" s="21">
        <f t="shared" si="4"/>
        <v>81.53</v>
      </c>
      <c r="AE6" s="21">
        <f t="shared" si="4"/>
        <v>88.66</v>
      </c>
      <c r="AF6" s="21">
        <f t="shared" si="4"/>
        <v>96.05</v>
      </c>
      <c r="AG6" s="21">
        <f t="shared" si="4"/>
        <v>99.03</v>
      </c>
      <c r="AH6" s="21">
        <f t="shared" si="4"/>
        <v>100.41</v>
      </c>
      <c r="AI6" s="20" t="str">
        <f>IF(AI7="","",IF(AI7="-","【-】","【"&amp;SUBSTITUTE(TEXT(AI7,"#,##0.00"),"-","△")&amp;"】"))</f>
        <v>【98.81】</v>
      </c>
      <c r="AJ6" s="21">
        <f>IF(AJ7="",NA(),AJ7)</f>
        <v>439.91</v>
      </c>
      <c r="AK6" s="20">
        <f t="shared" ref="AK6:AS6" si="5">IF(AK7="",NA(),AK7)</f>
        <v>0</v>
      </c>
      <c r="AL6" s="20">
        <f t="shared" si="5"/>
        <v>0</v>
      </c>
      <c r="AM6" s="20">
        <f t="shared" si="5"/>
        <v>0</v>
      </c>
      <c r="AN6" s="20">
        <f t="shared" si="5"/>
        <v>0</v>
      </c>
      <c r="AO6" s="21">
        <f t="shared" si="5"/>
        <v>198.82</v>
      </c>
      <c r="AP6" s="21">
        <f t="shared" si="5"/>
        <v>132.37</v>
      </c>
      <c r="AQ6" s="21">
        <f t="shared" si="5"/>
        <v>123.82</v>
      </c>
      <c r="AR6" s="21">
        <f t="shared" si="5"/>
        <v>74.239999999999995</v>
      </c>
      <c r="AS6" s="21">
        <f t="shared" si="5"/>
        <v>83.92</v>
      </c>
      <c r="AT6" s="20" t="str">
        <f>IF(AT7="","",IF(AT7="-","【-】","【"&amp;SUBSTITUTE(TEXT(AT7,"#,##0.00"),"-","△")&amp;"】"))</f>
        <v>【102.81】</v>
      </c>
      <c r="AU6" s="21">
        <f>IF(AU7="",NA(),AU7)</f>
        <v>1094.22</v>
      </c>
      <c r="AV6" s="21">
        <f t="shared" ref="AV6:BD6" si="6">IF(AV7="",NA(),AV7)</f>
        <v>1096.3399999999999</v>
      </c>
      <c r="AW6" s="21">
        <f t="shared" si="6"/>
        <v>838.78</v>
      </c>
      <c r="AX6" s="21">
        <f t="shared" si="6"/>
        <v>830.34</v>
      </c>
      <c r="AY6" s="21">
        <f t="shared" si="6"/>
        <v>919.3</v>
      </c>
      <c r="AZ6" s="21">
        <f t="shared" si="6"/>
        <v>14.36</v>
      </c>
      <c r="BA6" s="21">
        <f t="shared" si="6"/>
        <v>104.38</v>
      </c>
      <c r="BB6" s="21">
        <f t="shared" si="6"/>
        <v>89.72</v>
      </c>
      <c r="BC6" s="21">
        <f t="shared" si="6"/>
        <v>100.47</v>
      </c>
      <c r="BD6" s="21">
        <f t="shared" si="6"/>
        <v>122.71</v>
      </c>
      <c r="BE6" s="20" t="str">
        <f>IF(BE7="","",IF(BE7="-","【-】","【"&amp;SUBSTITUTE(TEXT(BE7,"#,##0.00"),"-","△")&amp;"】"))</f>
        <v>【112.20】</v>
      </c>
      <c r="BF6" s="21">
        <f>IF(BF7="",NA(),BF7)</f>
        <v>847.4</v>
      </c>
      <c r="BG6" s="21">
        <f t="shared" ref="BG6:BO6" si="7">IF(BG7="",NA(),BG7)</f>
        <v>797.01</v>
      </c>
      <c r="BH6" s="21">
        <f t="shared" si="7"/>
        <v>766.14</v>
      </c>
      <c r="BI6" s="21">
        <f t="shared" si="7"/>
        <v>749.66</v>
      </c>
      <c r="BJ6" s="21">
        <f t="shared" si="7"/>
        <v>676.9</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49.49</v>
      </c>
      <c r="BR6" s="21">
        <f t="shared" ref="BR6:BZ6" si="8">IF(BR7="",NA(),BR7)</f>
        <v>55.9</v>
      </c>
      <c r="BS6" s="21">
        <f t="shared" si="8"/>
        <v>50.82</v>
      </c>
      <c r="BT6" s="21">
        <f t="shared" si="8"/>
        <v>51.76</v>
      </c>
      <c r="BU6" s="21">
        <f t="shared" si="8"/>
        <v>61.26</v>
      </c>
      <c r="BV6" s="21">
        <f t="shared" si="8"/>
        <v>64.78</v>
      </c>
      <c r="BW6" s="21">
        <f t="shared" si="8"/>
        <v>63.06</v>
      </c>
      <c r="BX6" s="21">
        <f t="shared" si="8"/>
        <v>62.5</v>
      </c>
      <c r="BY6" s="21">
        <f t="shared" si="8"/>
        <v>60.59</v>
      </c>
      <c r="BZ6" s="21">
        <f t="shared" si="8"/>
        <v>60</v>
      </c>
      <c r="CA6" s="20" t="str">
        <f>IF(CA7="","",IF(CA7="-","【-】","【"&amp;SUBSTITUTE(TEXT(CA7,"#,##0.00"),"-","△")&amp;"】"))</f>
        <v>【57.71】</v>
      </c>
      <c r="CB6" s="21">
        <f>IF(CB7="",NA(),CB7)</f>
        <v>311.70999999999998</v>
      </c>
      <c r="CC6" s="21">
        <f t="shared" ref="CC6:CK6" si="9">IF(CC7="",NA(),CC7)</f>
        <v>278.51</v>
      </c>
      <c r="CD6" s="21">
        <f t="shared" si="9"/>
        <v>304.39999999999998</v>
      </c>
      <c r="CE6" s="21">
        <f t="shared" si="9"/>
        <v>299.58999999999997</v>
      </c>
      <c r="CF6" s="21">
        <f t="shared" si="9"/>
        <v>255.88</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27.92</v>
      </c>
      <c r="CN6" s="21">
        <f t="shared" ref="CN6:CV6" si="10">IF(CN7="",NA(),CN7)</f>
        <v>26.96</v>
      </c>
      <c r="CO6" s="21">
        <f t="shared" si="10"/>
        <v>25.79</v>
      </c>
      <c r="CP6" s="21">
        <f t="shared" si="10"/>
        <v>25.79</v>
      </c>
      <c r="CQ6" s="21">
        <f t="shared" si="10"/>
        <v>25.24</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1">
        <f>IF(DI7="",NA(),DI7)</f>
        <v>71.56</v>
      </c>
      <c r="DJ6" s="21">
        <f t="shared" ref="DJ6:DR6" si="12">IF(DJ7="",NA(),DJ7)</f>
        <v>77.38</v>
      </c>
      <c r="DK6" s="21">
        <f t="shared" si="12"/>
        <v>81.95</v>
      </c>
      <c r="DL6" s="21">
        <f t="shared" si="12"/>
        <v>85.56</v>
      </c>
      <c r="DM6" s="21">
        <f t="shared" si="12"/>
        <v>88.26</v>
      </c>
      <c r="DN6" s="21">
        <f t="shared" si="12"/>
        <v>18.39</v>
      </c>
      <c r="DO6" s="21">
        <f t="shared" si="12"/>
        <v>21.11</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202096</v>
      </c>
      <c r="D7" s="23">
        <v>46</v>
      </c>
      <c r="E7" s="23">
        <v>18</v>
      </c>
      <c r="F7" s="23">
        <v>0</v>
      </c>
      <c r="G7" s="23">
        <v>0</v>
      </c>
      <c r="H7" s="23" t="s">
        <v>96</v>
      </c>
      <c r="I7" s="23" t="s">
        <v>97</v>
      </c>
      <c r="J7" s="23" t="s">
        <v>98</v>
      </c>
      <c r="K7" s="23" t="s">
        <v>99</v>
      </c>
      <c r="L7" s="23" t="s">
        <v>100</v>
      </c>
      <c r="M7" s="23" t="s">
        <v>101</v>
      </c>
      <c r="N7" s="24" t="s">
        <v>102</v>
      </c>
      <c r="O7" s="24">
        <v>39.409999999999997</v>
      </c>
      <c r="P7" s="24">
        <v>1.23</v>
      </c>
      <c r="Q7" s="24">
        <v>100</v>
      </c>
      <c r="R7" s="24">
        <v>2970</v>
      </c>
      <c r="S7" s="24">
        <v>66528</v>
      </c>
      <c r="T7" s="24">
        <v>667.93</v>
      </c>
      <c r="U7" s="24">
        <v>99.6</v>
      </c>
      <c r="V7" s="24">
        <v>816</v>
      </c>
      <c r="W7" s="24">
        <v>1.1100000000000001</v>
      </c>
      <c r="X7" s="24">
        <v>735.14</v>
      </c>
      <c r="Y7" s="24">
        <v>61.18</v>
      </c>
      <c r="Z7" s="24">
        <v>64.569999999999993</v>
      </c>
      <c r="AA7" s="24">
        <v>61.9</v>
      </c>
      <c r="AB7" s="24">
        <v>61.32</v>
      </c>
      <c r="AC7" s="24">
        <v>98.37</v>
      </c>
      <c r="AD7" s="24">
        <v>81.53</v>
      </c>
      <c r="AE7" s="24">
        <v>88.66</v>
      </c>
      <c r="AF7" s="24">
        <v>96.05</v>
      </c>
      <c r="AG7" s="24">
        <v>99.03</v>
      </c>
      <c r="AH7" s="24">
        <v>100.41</v>
      </c>
      <c r="AI7" s="24">
        <v>98.81</v>
      </c>
      <c r="AJ7" s="24">
        <v>439.91</v>
      </c>
      <c r="AK7" s="24">
        <v>0</v>
      </c>
      <c r="AL7" s="24">
        <v>0</v>
      </c>
      <c r="AM7" s="24">
        <v>0</v>
      </c>
      <c r="AN7" s="24">
        <v>0</v>
      </c>
      <c r="AO7" s="24">
        <v>198.82</v>
      </c>
      <c r="AP7" s="24">
        <v>132.37</v>
      </c>
      <c r="AQ7" s="24">
        <v>123.82</v>
      </c>
      <c r="AR7" s="24">
        <v>74.239999999999995</v>
      </c>
      <c r="AS7" s="24">
        <v>83.92</v>
      </c>
      <c r="AT7" s="24">
        <v>102.81</v>
      </c>
      <c r="AU7" s="24">
        <v>1094.22</v>
      </c>
      <c r="AV7" s="24">
        <v>1096.3399999999999</v>
      </c>
      <c r="AW7" s="24">
        <v>838.78</v>
      </c>
      <c r="AX7" s="24">
        <v>830.34</v>
      </c>
      <c r="AY7" s="24">
        <v>919.3</v>
      </c>
      <c r="AZ7" s="24">
        <v>14.36</v>
      </c>
      <c r="BA7" s="24">
        <v>104.38</v>
      </c>
      <c r="BB7" s="24">
        <v>89.72</v>
      </c>
      <c r="BC7" s="24">
        <v>100.47</v>
      </c>
      <c r="BD7" s="24">
        <v>122.71</v>
      </c>
      <c r="BE7" s="24">
        <v>112.2</v>
      </c>
      <c r="BF7" s="24">
        <v>847.4</v>
      </c>
      <c r="BG7" s="24">
        <v>797.01</v>
      </c>
      <c r="BH7" s="24">
        <v>766.14</v>
      </c>
      <c r="BI7" s="24">
        <v>749.66</v>
      </c>
      <c r="BJ7" s="24">
        <v>676.9</v>
      </c>
      <c r="BK7" s="24">
        <v>244.85</v>
      </c>
      <c r="BL7" s="24">
        <v>296.89</v>
      </c>
      <c r="BM7" s="24">
        <v>270.57</v>
      </c>
      <c r="BN7" s="24">
        <v>294.27</v>
      </c>
      <c r="BO7" s="24">
        <v>294.08999999999997</v>
      </c>
      <c r="BP7" s="24">
        <v>310.14</v>
      </c>
      <c r="BQ7" s="24">
        <v>49.49</v>
      </c>
      <c r="BR7" s="24">
        <v>55.9</v>
      </c>
      <c r="BS7" s="24">
        <v>50.82</v>
      </c>
      <c r="BT7" s="24">
        <v>51.76</v>
      </c>
      <c r="BU7" s="24">
        <v>61.26</v>
      </c>
      <c r="BV7" s="24">
        <v>64.78</v>
      </c>
      <c r="BW7" s="24">
        <v>63.06</v>
      </c>
      <c r="BX7" s="24">
        <v>62.5</v>
      </c>
      <c r="BY7" s="24">
        <v>60.59</v>
      </c>
      <c r="BZ7" s="24">
        <v>60</v>
      </c>
      <c r="CA7" s="24">
        <v>57.71</v>
      </c>
      <c r="CB7" s="24">
        <v>311.70999999999998</v>
      </c>
      <c r="CC7" s="24">
        <v>278.51</v>
      </c>
      <c r="CD7" s="24">
        <v>304.39999999999998</v>
      </c>
      <c r="CE7" s="24">
        <v>299.58999999999997</v>
      </c>
      <c r="CF7" s="24">
        <v>255.88</v>
      </c>
      <c r="CG7" s="24">
        <v>250.21</v>
      </c>
      <c r="CH7" s="24">
        <v>264.77</v>
      </c>
      <c r="CI7" s="24">
        <v>269.33</v>
      </c>
      <c r="CJ7" s="24">
        <v>280.23</v>
      </c>
      <c r="CK7" s="24">
        <v>282.70999999999998</v>
      </c>
      <c r="CL7" s="24">
        <v>286.17</v>
      </c>
      <c r="CM7" s="24">
        <v>27.92</v>
      </c>
      <c r="CN7" s="24">
        <v>26.96</v>
      </c>
      <c r="CO7" s="24">
        <v>25.79</v>
      </c>
      <c r="CP7" s="24">
        <v>25.79</v>
      </c>
      <c r="CQ7" s="24">
        <v>25.24</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v>71.56</v>
      </c>
      <c r="DJ7" s="24">
        <v>77.38</v>
      </c>
      <c r="DK7" s="24">
        <v>81.95</v>
      </c>
      <c r="DL7" s="24">
        <v>85.56</v>
      </c>
      <c r="DM7" s="24">
        <v>88.26</v>
      </c>
      <c r="DN7" s="24">
        <v>18.39</v>
      </c>
      <c r="DO7" s="24">
        <v>21.11</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2022-12-01T01:41:19Z</dcterms:created>
  <dcterms:modified xsi:type="dcterms:W3CDTF">2023-01-19T23:45:37Z</dcterms:modified>
  <cp:category/>
</cp:coreProperties>
</file>