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5\02 提出用\"/>
    </mc:Choice>
  </mc:AlternateContent>
  <workbookProtection workbookAlgorithmName="SHA-512" workbookHashValue="1VptIZOjVHYTiS+j+WmLRoq5zVJNygZqy9Ri+QDmCQJhxB/ESn/2vVjUVmCuHZ5uj4v83tisTjGK5EG6MAp+oA==" workbookSaltValue="VroH6LJT6mzctdGfTayG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<sst xmlns="http://schemas.openxmlformats.org/spreadsheetml/2006/main" count="253" uniqueCount="117">
  <si>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</si>
  <si>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</si>
  <si>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</si>
  <si>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</si>
  <si>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</si>
  <si>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</si>
  <si>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</si>
  <si>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</si>
  <si>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</si>
  <si>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</si>
  <si>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</si>
  <si>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</si>
  <si>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</si>
  <si>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</si>
  <si>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</si>
  <si>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</si>
  <si>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</si>
  <si>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</si>
  <si>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</si>
  <si>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</si>
  <si>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</si>
  <si>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</si>
  <si>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</si>
  <si>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</si>
  <si>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</si>
  <si>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</si>
  <si>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</si>
  <si>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</si>
  <si>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</si>
  <si>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</si>
  <si>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</si>
  <si>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</si>
  <si>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</si>
  <si>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</si>
  <si>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</si>
  <si>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</si>
  <si>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</si>
  <si>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</si>
  <si>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</si>
  <si>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</si>
  <si>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</si>
  <si>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</si>
  <si>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</si>
  <si>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</si>
  <si>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</si>
  <si>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</si>
  <si>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</si>
  <si>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</si>
  <si>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</si>
  <si>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</si>
  <si>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</si>
  <si>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</si>
  <si>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</si>
  <si>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</si>
  <si>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</si>
  <si>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</si>
  <si>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</si>
  <si>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</si>
  <si>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</si>
  <si>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</si>
  <si>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</si>
  <si>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</si>
  <si>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</si>
  <si>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</si>
  <si>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</si>
  <si>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</si>
  <si>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</si>
  <si>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</si>
  <si>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</si>
  <si>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</si>
  <si>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</si>
  <si>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</si>
  <si>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</si>
  <si>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</si>
  <si>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</si>
  <si>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</si>
  <si>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</si>
  <si>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</si>
  <si>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</si>
  <si>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</si>
  <si>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</si>
  <si>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</si>
  <si>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</si>
  <si>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</si>
  <si>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</si>
  <si>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</si>
  <si>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</si>
  <si>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</si>
  <si>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</si>
  <si>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</si>
  <si>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</si>
  <si>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</si>
  <si>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</si>
  <si>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</si>
  <si>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</si>
  <si>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</si>
  <si>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</si>
  <si>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</si>
  <si>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</si>
  <si>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</si>
  <si>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</si>
  <si>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</si>
  <si>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</si>
  <si>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</si>
  <si>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</si>
  <si>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</si>
  <si>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</si>
  <si>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</si>
  <si>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</si>
  <si>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</si>
  <si>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</si>
  <si>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</si>
  <si>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</si>
  <si>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</si>
  <si>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全ての下水道事業を一本の会計で行っているため、明確となっていませんが、伊那市の下水道事業の中で最も採算を取ることが困難な事業です。使用料収入のみで減価償却費の資本費を賄えていないため、一般会計からの繰入等に頼らざるを得ない状況となっています。下水道事業全体での視点で経営を行う方針から、資本費の一定割合での繰入となっているため、今後の収支も厳しい見通しとなっています。
　令和５年度末に改定予定の経営健全化計画（経営戦略）に基づき、更なる経営改善に取り組んでいきます。</t>
    <rPh sb="36" eb="39">
      <t>イナシ</t>
    </rPh>
    <rPh sb="40" eb="43">
      <t>ゲスイドウ</t>
    </rPh>
    <rPh sb="43" eb="45">
      <t>ジギョウ</t>
    </rPh>
    <rPh sb="46" eb="47">
      <t>ナカ</t>
    </rPh>
    <rPh sb="48" eb="49">
      <t>モット</t>
    </rPh>
    <rPh sb="50" eb="52">
      <t>サイサン</t>
    </rPh>
    <rPh sb="53" eb="54">
      <t>ト</t>
    </rPh>
    <rPh sb="58" eb="60">
      <t>コンナン</t>
    </rPh>
    <rPh sb="61" eb="63">
      <t>ジギョウ</t>
    </rPh>
    <rPh sb="69" eb="71">
      <t>シュウニュウ</t>
    </rPh>
    <rPh sb="102" eb="103">
      <t>トウ</t>
    </rPh>
    <rPh sb="154" eb="156">
      <t>クリイレ</t>
    </rPh>
    <phoneticPr fontId="4"/>
  </si>
  <si>
    <t>　本事業は,構造的に必要な費用を使用料のみで賄えていません。これは本事業が各戸に設置されている汚水処理の浄化槽の電気料を使用者負担としているので、他の事業に比べて使用料が安くなっているためです。
　①経常収支比率は、下がっていますが、令和３年度は他会計補助金の増加と減価償却費の減少などが影響したものであり、本年度は平時の水準となっています。
　②累積欠損金比率は、平成30年度以降0％でしたが、本年度は初めて純損失を計上することとなりました。
　③流動比率は、現金預金が減少したため下がりました。
　④企業債残高対事業規模比率は、企業債の償還が順調に進んでいるため、減少してきていますが、本事業では使用料が安く抑えられているため、類似団体平均と比較して高い水準で推移しています。
　⑥汚水処理原価については、汚水量は増加した反面、汚水処理費の増加により上がっています。
　⑦施設利用率は、小規模事業の特性上、低い値で推移しています。
　⑧水洗化率は、既に100％となっています。</t>
    <rPh sb="1" eb="2">
      <t>ホン</t>
    </rPh>
    <rPh sb="2" eb="4">
      <t>ジギョウ</t>
    </rPh>
    <rPh sb="6" eb="9">
      <t>コウゾウテキ</t>
    </rPh>
    <rPh sb="10" eb="12">
      <t>ヒツヨウ</t>
    </rPh>
    <rPh sb="13" eb="15">
      <t>ヒヨウ</t>
    </rPh>
    <rPh sb="16" eb="19">
      <t>シヨウリョウ</t>
    </rPh>
    <rPh sb="22" eb="23">
      <t>マカナ</t>
    </rPh>
    <rPh sb="33" eb="34">
      <t>ホン</t>
    </rPh>
    <rPh sb="34" eb="36">
      <t>ジギョウ</t>
    </rPh>
    <rPh sb="37" eb="39">
      <t>カクコ</t>
    </rPh>
    <rPh sb="40" eb="42">
      <t>セッチ</t>
    </rPh>
    <rPh sb="47" eb="49">
      <t>オスイ</t>
    </rPh>
    <rPh sb="49" eb="51">
      <t>ショリ</t>
    </rPh>
    <rPh sb="52" eb="55">
      <t>ジョウカソウ</t>
    </rPh>
    <rPh sb="56" eb="58">
      <t>デンキ</t>
    </rPh>
    <rPh sb="58" eb="59">
      <t>リョウ</t>
    </rPh>
    <rPh sb="60" eb="63">
      <t>シヨウシャ</t>
    </rPh>
    <rPh sb="63" eb="65">
      <t>フタン</t>
    </rPh>
    <rPh sb="73" eb="74">
      <t>ホカ</t>
    </rPh>
    <rPh sb="75" eb="77">
      <t>ジギョウ</t>
    </rPh>
    <rPh sb="78" eb="79">
      <t>クラ</t>
    </rPh>
    <rPh sb="81" eb="84">
      <t>シヨウリョウ</t>
    </rPh>
    <rPh sb="85" eb="86">
      <t>ヤス</t>
    </rPh>
    <rPh sb="108" eb="109">
      <t>サ</t>
    </rPh>
    <rPh sb="117" eb="119">
      <t>レイワ</t>
    </rPh>
    <rPh sb="120" eb="122">
      <t>ネンド</t>
    </rPh>
    <rPh sb="123" eb="124">
      <t>タ</t>
    </rPh>
    <rPh sb="154" eb="157">
      <t>ホンネンド</t>
    </rPh>
    <rPh sb="158" eb="160">
      <t>ヘイジ</t>
    </rPh>
    <rPh sb="161" eb="163">
      <t>スイジュン</t>
    </rPh>
    <rPh sb="179" eb="181">
      <t>ヒリツ</t>
    </rPh>
    <rPh sb="198" eb="201">
      <t>ホンネンド</t>
    </rPh>
    <rPh sb="202" eb="203">
      <t>ハジ</t>
    </rPh>
    <rPh sb="205" eb="206">
      <t>ジュン</t>
    </rPh>
    <rPh sb="206" eb="208">
      <t>ソンシツ</t>
    </rPh>
    <rPh sb="209" eb="211">
      <t>ケイジョウ</t>
    </rPh>
    <rPh sb="231" eb="233">
      <t>ゲンキン</t>
    </rPh>
    <rPh sb="233" eb="235">
      <t>ヨキン</t>
    </rPh>
    <rPh sb="236" eb="238">
      <t>ゲンショウ</t>
    </rPh>
    <rPh sb="242" eb="243">
      <t>サ</t>
    </rPh>
    <rPh sb="252" eb="254">
      <t>キギョウ</t>
    </rPh>
    <rPh sb="254" eb="255">
      <t>サイ</t>
    </rPh>
    <rPh sb="255" eb="257">
      <t>ザンダカ</t>
    </rPh>
    <rPh sb="257" eb="258">
      <t>タイ</t>
    </rPh>
    <rPh sb="258" eb="260">
      <t>ジギョウ</t>
    </rPh>
    <rPh sb="260" eb="262">
      <t>キボ</t>
    </rPh>
    <rPh sb="262" eb="264">
      <t>ヒリツ</t>
    </rPh>
    <rPh sb="266" eb="268">
      <t>キギョウ</t>
    </rPh>
    <rPh sb="268" eb="269">
      <t>サイ</t>
    </rPh>
    <rPh sb="270" eb="272">
      <t>ショウカン</t>
    </rPh>
    <rPh sb="273" eb="275">
      <t>ジュンチョウ</t>
    </rPh>
    <rPh sb="276" eb="277">
      <t>スス</t>
    </rPh>
    <rPh sb="284" eb="286">
      <t>ゲンショウ</t>
    </rPh>
    <rPh sb="295" eb="296">
      <t>ホン</t>
    </rPh>
    <rPh sb="296" eb="298">
      <t>ジギョウ</t>
    </rPh>
    <rPh sb="300" eb="303">
      <t>シヨウリョウ</t>
    </rPh>
    <rPh sb="304" eb="305">
      <t>ヤス</t>
    </rPh>
    <rPh sb="306" eb="307">
      <t>オサ</t>
    </rPh>
    <rPh sb="316" eb="318">
      <t>ルイジ</t>
    </rPh>
    <rPh sb="318" eb="320">
      <t>ダンタイ</t>
    </rPh>
    <rPh sb="320" eb="322">
      <t>ヘイキン</t>
    </rPh>
    <rPh sb="323" eb="325">
      <t>ヒカク</t>
    </rPh>
    <rPh sb="327" eb="328">
      <t>タカ</t>
    </rPh>
    <rPh sb="329" eb="331">
      <t>スイジュン</t>
    </rPh>
    <rPh sb="332" eb="334">
      <t>スイイ</t>
    </rPh>
    <rPh sb="343" eb="345">
      <t>オスイ</t>
    </rPh>
    <rPh sb="345" eb="347">
      <t>ショリ</t>
    </rPh>
    <rPh sb="347" eb="349">
      <t>ゲンカ</t>
    </rPh>
    <rPh sb="355" eb="357">
      <t>オスイ</t>
    </rPh>
    <rPh sb="357" eb="358">
      <t>リョウ</t>
    </rPh>
    <rPh sb="359" eb="361">
      <t>ゾウカ</t>
    </rPh>
    <rPh sb="363" eb="365">
      <t>ハンメン</t>
    </rPh>
    <rPh sb="366" eb="368">
      <t>オスイ</t>
    </rPh>
    <rPh sb="368" eb="370">
      <t>ショリ</t>
    </rPh>
    <rPh sb="370" eb="371">
      <t>ヒ</t>
    </rPh>
    <rPh sb="372" eb="374">
      <t>ゾウカ</t>
    </rPh>
    <rPh sb="377" eb="378">
      <t>ウエ</t>
    </rPh>
    <rPh sb="388" eb="390">
      <t>シセツ</t>
    </rPh>
    <rPh sb="390" eb="393">
      <t>リヨウリツ</t>
    </rPh>
    <rPh sb="395" eb="398">
      <t>ショウキボ</t>
    </rPh>
    <rPh sb="398" eb="400">
      <t>ジギョウ</t>
    </rPh>
    <rPh sb="401" eb="403">
      <t>トクセイ</t>
    </rPh>
    <rPh sb="403" eb="404">
      <t>ジョウ</t>
    </rPh>
    <rPh sb="405" eb="406">
      <t>ヒク</t>
    </rPh>
    <rPh sb="407" eb="408">
      <t>アタイ</t>
    </rPh>
    <rPh sb="409" eb="411">
      <t>スイイ</t>
    </rPh>
    <rPh sb="420" eb="423">
      <t>スイセンカ</t>
    </rPh>
    <rPh sb="423" eb="424">
      <t>リツ</t>
    </rPh>
    <rPh sb="426" eb="427">
      <t>スデ</t>
    </rPh>
    <phoneticPr fontId="4"/>
  </si>
  <si>
    <t>　本事業の資産は浄化槽が中心で、管渠はないため、②管渠老朽化率と③管渠改善率の数値はありません。
　①有形固定資産減価償却率は、90％を超え、更新の時期が近づいています。</t>
    <rPh sb="1" eb="2">
      <t>ホン</t>
    </rPh>
    <rPh sb="2" eb="4">
      <t>ジギョウ</t>
    </rPh>
    <rPh sb="5" eb="7">
      <t>シサン</t>
    </rPh>
    <rPh sb="8" eb="11">
      <t>ジョウカソウ</t>
    </rPh>
    <rPh sb="12" eb="14">
      <t>チュウシン</t>
    </rPh>
    <rPh sb="16" eb="18">
      <t>カンキョ</t>
    </rPh>
    <rPh sb="25" eb="27">
      <t>カンキョ</t>
    </rPh>
    <rPh sb="27" eb="30">
      <t>ロウキュウカ</t>
    </rPh>
    <rPh sb="30" eb="31">
      <t>リツ</t>
    </rPh>
    <rPh sb="33" eb="35">
      <t>カンキョ</t>
    </rPh>
    <rPh sb="35" eb="37">
      <t>カイゼン</t>
    </rPh>
    <rPh sb="37" eb="38">
      <t>リツ</t>
    </rPh>
    <rPh sb="39" eb="41">
      <t>スウチ</t>
    </rPh>
    <rPh sb="51" eb="53">
      <t>ユウケイ</t>
    </rPh>
    <rPh sb="53" eb="55">
      <t>コテイ</t>
    </rPh>
    <rPh sb="55" eb="57">
      <t>シサン</t>
    </rPh>
    <rPh sb="57" eb="59">
      <t>ゲンカ</t>
    </rPh>
    <rPh sb="59" eb="61">
      <t>ショウキャク</t>
    </rPh>
    <rPh sb="61" eb="62">
      <t>リツ</t>
    </rPh>
    <rPh sb="68" eb="69">
      <t>コ</t>
    </rPh>
    <rPh sb="71" eb="73">
      <t>コウシン</t>
    </rPh>
    <rPh sb="74" eb="76">
      <t>ジキ</t>
    </rPh>
    <rPh sb="77" eb="78">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</si>
</sst>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8E-4D28-B82F-5682F91FFD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98E-4D28-B82F-5682F91FFD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26.96</c:v>
                </c:pt>
                <c:pt idx="1">
                  <c:v>25.79</c:v>
                </c:pt>
                <c:pt idx="2">
                  <c:v>25.79</c:v>
                </c:pt>
                <c:pt idx="3">
                  <c:v>25.24</c:v>
                </c:pt>
                <c:pt idx="4">
                  <c:v>25.24</c:v>
                </c:pt>
              </c:numCache>
            </c:numRef>
          </c:val>
          <c:extLst>
            <c:ext xmlns:c16="http://schemas.microsoft.com/office/drawing/2014/chart" uri="{C3380CC4-5D6E-409C-BE32-E72D297353CC}">
              <c16:uniqueId val="{00000000-1C76-4838-8898-64676C0ED3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1C76-4838-8898-64676C0ED3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319-45CA-ADF7-9966F63CC2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6319-45CA-ADF7-9966F63CC2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64.569999999999993</c:v>
                </c:pt>
                <c:pt idx="1">
                  <c:v>61.9</c:v>
                </c:pt>
                <c:pt idx="2">
                  <c:v>61.32</c:v>
                </c:pt>
                <c:pt idx="3">
                  <c:v>98.37</c:v>
                </c:pt>
                <c:pt idx="4">
                  <c:v>57.75</c:v>
                </c:pt>
              </c:numCache>
            </c:numRef>
          </c:val>
          <c:extLst>
            <c:ext xmlns:c16="http://schemas.microsoft.com/office/drawing/2014/chart" uri="{C3380CC4-5D6E-409C-BE32-E72D297353CC}">
              <c16:uniqueId val="{00000000-5A20-4D0B-8818-0D108004B7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88.66</c:v>
                </c:pt>
                <c:pt idx="1">
                  <c:v>96.05</c:v>
                </c:pt>
                <c:pt idx="2">
                  <c:v>99.03</c:v>
                </c:pt>
                <c:pt idx="3">
                  <c:v>100.41</c:v>
                </c:pt>
                <c:pt idx="4">
                  <c:v>100.17</c:v>
                </c:pt>
              </c:numCache>
            </c:numRef>
          </c:val>
          <c:smooth val="0"/>
          <c:extLst>
            <c:ext xmlns:c16="http://schemas.microsoft.com/office/drawing/2014/chart" uri="{C3380CC4-5D6E-409C-BE32-E72D297353CC}">
              <c16:uniqueId val="{00000001-5A20-4D0B-8818-0D108004B7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77.38</c:v>
                </c:pt>
                <c:pt idx="1">
                  <c:v>81.95</c:v>
                </c:pt>
                <c:pt idx="2">
                  <c:v>85.56</c:v>
                </c:pt>
                <c:pt idx="3">
                  <c:v>88.26</c:v>
                </c:pt>
                <c:pt idx="4">
                  <c:v>90.03</c:v>
                </c:pt>
              </c:numCache>
            </c:numRef>
          </c:val>
          <c:extLst>
            <c:ext xmlns:c16="http://schemas.microsoft.com/office/drawing/2014/chart" uri="{C3380CC4-5D6E-409C-BE32-E72D297353CC}">
              <c16:uniqueId val="{00000000-19E6-4124-A9AA-CA314FC489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21.11</c:v>
                </c:pt>
                <c:pt idx="1">
                  <c:v>23.76</c:v>
                </c:pt>
                <c:pt idx="2">
                  <c:v>15.74</c:v>
                </c:pt>
                <c:pt idx="3">
                  <c:v>21.02</c:v>
                </c:pt>
                <c:pt idx="4">
                  <c:v>24.31</c:v>
                </c:pt>
              </c:numCache>
            </c:numRef>
          </c:val>
          <c:smooth val="0"/>
          <c:extLst>
            <c:ext xmlns:c16="http://schemas.microsoft.com/office/drawing/2014/chart" uri="{C3380CC4-5D6E-409C-BE32-E72D297353CC}">
              <c16:uniqueId val="{00000001-19E6-4124-A9AA-CA314FC489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32-4FC2-8FB9-BD190D3E62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32-4FC2-8FB9-BD190D3E62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quot;-&quot;">
                  <c:v>106.72</c:v>
                </c:pt>
              </c:numCache>
            </c:numRef>
          </c:val>
          <c:extLst>
            <c:ext xmlns:c16="http://schemas.microsoft.com/office/drawing/2014/chart" uri="{C3380CC4-5D6E-409C-BE32-E72D297353CC}">
              <c16:uniqueId val="{00000000-0858-4D00-81DD-FCF3CD6D39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132.37</c:v>
                </c:pt>
                <c:pt idx="1">
                  <c:v>123.82</c:v>
                </c:pt>
                <c:pt idx="2">
                  <c:v>74.239999999999995</c:v>
                </c:pt>
                <c:pt idx="3">
                  <c:v>83.92</c:v>
                </c:pt>
                <c:pt idx="4">
                  <c:v>89.31</c:v>
                </c:pt>
              </c:numCache>
            </c:numRef>
          </c:val>
          <c:smooth val="0"/>
          <c:extLst>
            <c:ext xmlns:c16="http://schemas.microsoft.com/office/drawing/2014/chart" uri="{C3380CC4-5D6E-409C-BE32-E72D297353CC}">
              <c16:uniqueId val="{00000001-0858-4D00-81DD-FCF3CD6D39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1096.3399999999999</c:v>
                </c:pt>
                <c:pt idx="1">
                  <c:v>838.78</c:v>
                </c:pt>
                <c:pt idx="2">
                  <c:v>830.34</c:v>
                </c:pt>
                <c:pt idx="3">
                  <c:v>919.3</c:v>
                </c:pt>
                <c:pt idx="4">
                  <c:v>753.05</c:v>
                </c:pt>
              </c:numCache>
            </c:numRef>
          </c:val>
          <c:extLst>
            <c:ext xmlns:c16="http://schemas.microsoft.com/office/drawing/2014/chart" uri="{C3380CC4-5D6E-409C-BE32-E72D297353CC}">
              <c16:uniqueId val="{00000000-CBDC-43C2-BC33-9FB8D240449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104.38</c:v>
                </c:pt>
                <c:pt idx="1">
                  <c:v>89.72</c:v>
                </c:pt>
                <c:pt idx="2">
                  <c:v>100.47</c:v>
                </c:pt>
                <c:pt idx="3">
                  <c:v>122.71</c:v>
                </c:pt>
                <c:pt idx="4">
                  <c:v>138.19999999999999</c:v>
                </c:pt>
              </c:numCache>
            </c:numRef>
          </c:val>
          <c:smooth val="0"/>
          <c:extLst>
            <c:ext xmlns:c16="http://schemas.microsoft.com/office/drawing/2014/chart" uri="{C3380CC4-5D6E-409C-BE32-E72D297353CC}">
              <c16:uniqueId val="{00000001-CBDC-43C2-BC33-9FB8D240449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797.01</c:v>
                </c:pt>
                <c:pt idx="1">
                  <c:v>766.14</c:v>
                </c:pt>
                <c:pt idx="2">
                  <c:v>749.66</c:v>
                </c:pt>
                <c:pt idx="3">
                  <c:v>676.9</c:v>
                </c:pt>
                <c:pt idx="4">
                  <c:v>562.11</c:v>
                </c:pt>
              </c:numCache>
            </c:numRef>
          </c:val>
          <c:extLst>
            <c:ext xmlns:c16="http://schemas.microsoft.com/office/drawing/2014/chart" uri="{C3380CC4-5D6E-409C-BE32-E72D297353CC}">
              <c16:uniqueId val="{00000000-DE68-4044-B377-184946396A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DE68-4044-B377-184946396A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55.9</c:v>
                </c:pt>
                <c:pt idx="1">
                  <c:v>50.82</c:v>
                </c:pt>
                <c:pt idx="2">
                  <c:v>51.76</c:v>
                </c:pt>
                <c:pt idx="3">
                  <c:v>61.26</c:v>
                </c:pt>
                <c:pt idx="4">
                  <c:v>51.16</c:v>
                </c:pt>
              </c:numCache>
            </c:numRef>
          </c:val>
          <c:extLst>
            <c:ext xmlns:c16="http://schemas.microsoft.com/office/drawing/2014/chart" uri="{C3380CC4-5D6E-409C-BE32-E72D297353CC}">
              <c16:uniqueId val="{00000000-6E05-41A9-B112-83C508B591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6E05-41A9-B112-83C508B591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278.51</c:v>
                </c:pt>
                <c:pt idx="1">
                  <c:v>304.39999999999998</c:v>
                </c:pt>
                <c:pt idx="2">
                  <c:v>299.58999999999997</c:v>
                </c:pt>
                <c:pt idx="3">
                  <c:v>255.88</c:v>
                </c:pt>
                <c:pt idx="4">
                  <c:v>309.45999999999998</c:v>
                </c:pt>
              </c:numCache>
            </c:numRef>
          </c:val>
          <c:extLst>
            <c:ext xmlns:c16="http://schemas.microsoft.com/office/drawing/2014/chart" uri="{C3380CC4-5D6E-409C-BE32-E72D297353CC}">
              <c16:uniqueId val="{00000000-1EE9-49AD-866C-2D0C3E645A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1EE9-49AD-866C-2D0C3E645A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伊那市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66016</v>
      </c>
      <c r="AM8" s="37"/>
      <c r="AN8" s="37"/>
      <c r="AO8" s="37"/>
      <c r="AP8" s="37"/>
      <c r="AQ8" s="37"/>
      <c r="AR8" s="37"/>
      <c r="AS8" s="37"/>
      <c r="AT8" s="38">
        <f>データ!T6</f>
        <v>667.93</v>
      </c>
      <c r="AU8" s="38"/>
      <c r="AV8" s="38"/>
      <c r="AW8" s="38"/>
      <c r="AX8" s="38"/>
      <c r="AY8" s="38"/>
      <c r="AZ8" s="38"/>
      <c r="BA8" s="38"/>
      <c r="BB8" s="38">
        <f>データ!U6</f>
        <v>98.84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39.950000000000003</v>
      </c>
      <c r="J10" s="38"/>
      <c r="K10" s="38"/>
      <c r="L10" s="38"/>
      <c r="M10" s="38"/>
      <c r="N10" s="38"/>
      <c r="O10" s="38"/>
      <c r="P10" s="38">
        <f>データ!P6</f>
        <v>1.2</v>
      </c>
      <c r="Q10" s="38"/>
      <c r="R10" s="38"/>
      <c r="S10" s="38"/>
      <c r="T10" s="38"/>
      <c r="U10" s="38"/>
      <c r="V10" s="38"/>
      <c r="W10" s="38">
        <f>データ!Q6</f>
        <v>100</v>
      </c>
      <c r="X10" s="38"/>
      <c r="Y10" s="38"/>
      <c r="Z10" s="38"/>
      <c r="AA10" s="38"/>
      <c r="AB10" s="38"/>
      <c r="AC10" s="38"/>
      <c r="AD10" s="37">
        <f>データ!R6</f>
        <v>2970</v>
      </c>
      <c r="AE10" s="37"/>
      <c r="AF10" s="37"/>
      <c r="AG10" s="37"/>
      <c r="AH10" s="37"/>
      <c r="AI10" s="37"/>
      <c r="AJ10" s="37"/>
      <c r="AK10" s="2"/>
      <c r="AL10" s="37">
        <f>データ!V6</f>
        <v>791</v>
      </c>
      <c r="AM10" s="37"/>
      <c r="AN10" s="37"/>
      <c r="AO10" s="37"/>
      <c r="AP10" s="37"/>
      <c r="AQ10" s="37"/>
      <c r="AR10" s="37"/>
      <c r="AS10" s="37"/>
      <c r="AT10" s="38">
        <f>データ!W6</f>
        <v>1.1100000000000001</v>
      </c>
      <c r="AU10" s="38"/>
      <c r="AV10" s="38"/>
      <c r="AW10" s="38"/>
      <c r="AX10" s="38"/>
      <c r="AY10" s="38"/>
      <c r="AZ10" s="38"/>
      <c r="BA10" s="38"/>
      <c r="BB10" s="38">
        <f>データ!X6</f>
        <v>712.61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KJw4JgJSMk5aeWu1UfEGhAQNu70jMG/FYLnfpkzIQsTE3qlels4UH1eFFia1WKy3/8qe13Eq7vLwL73GDSy0rw==" saltValue="fhDgQmiO1mjHHGEO6kdS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202096</v>
      </c>
      <c r="D6" s="19">
        <f t="shared" si="3"/>
        <v>46</v>
      </c>
      <c r="E6" s="19">
        <f t="shared" si="3"/>
        <v>18</v>
      </c>
      <c r="F6" s="19">
        <f t="shared" si="3"/>
        <v>0</v>
      </c>
      <c r="G6" s="19">
        <f t="shared" si="3"/>
        <v>0</v>
      </c>
      <c r="H6" s="19" t="str">
        <f t="shared" si="3"/>
        <v>長野県　伊那市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39.950000000000003</v>
      </c>
      <c r="P6" s="20">
        <f t="shared" si="3"/>
        <v>1.2</v>
      </c>
      <c r="Q6" s="20">
        <f t="shared" si="3"/>
        <v>100</v>
      </c>
      <c r="R6" s="20">
        <f t="shared" si="3"/>
        <v>2970</v>
      </c>
      <c r="S6" s="20">
        <f t="shared" si="3"/>
        <v>66016</v>
      </c>
      <c r="T6" s="20">
        <f t="shared" si="3"/>
        <v>667.93</v>
      </c>
      <c r="U6" s="20">
        <f t="shared" si="3"/>
        <v>98.84</v>
      </c>
      <c r="V6" s="20">
        <f t="shared" si="3"/>
        <v>791</v>
      </c>
      <c r="W6" s="20">
        <f t="shared" si="3"/>
        <v>1.1100000000000001</v>
      </c>
      <c r="X6" s="20">
        <f t="shared" si="3"/>
        <v>712.61</v>
      </c>
      <c r="Y6" s="21">
        <f>IF(Y7="",NA(),Y7)</f>
        <v>64.569999999999993</v>
      </c>
      <c r="Z6" s="21">
        <f t="shared" ref="Z6:AH6" si="4">IF(Z7="",NA(),Z7)</f>
        <v>61.9</v>
      </c>
      <c r="AA6" s="21">
        <f t="shared" si="4"/>
        <v>61.32</v>
      </c>
      <c r="AB6" s="21">
        <f t="shared" si="4"/>
        <v>98.37</v>
      </c>
      <c r="AC6" s="21">
        <f t="shared" si="4"/>
        <v>57.75</v>
      </c>
      <c r="AD6" s="21">
        <f t="shared" si="4"/>
        <v>88.66</v>
      </c>
      <c r="AE6" s="21">
        <f t="shared" si="4"/>
        <v>96.05</v>
      </c>
      <c r="AF6" s="21">
        <f t="shared" si="4"/>
        <v>99.03</v>
      </c>
      <c r="AG6" s="21">
        <f t="shared" si="4"/>
        <v>100.41</v>
      </c>
      <c r="AH6" s="21">
        <f t="shared" si="4"/>
        <v>100.17</v>
      </c>
      <c r="AI6" s="20" t="str">
        <f>IF(AI7="","",IF(AI7="-","【-】","【"&amp;SUBSTITUTE(TEXT(AI7,"#,##0.00"),"-","△")&amp;"】"))</f>
        <v>【100.42】</v>
      </c>
      <c r="AJ6" s="20">
        <f>IF(AJ7="",NA(),AJ7)</f>
        <v>0</v>
      </c>
      <c r="AK6" s="20">
        <f t="shared" ref="AK6:AS6" si="5">IF(AK7="",NA(),AK7)</f>
        <v>0</v>
      </c>
      <c r="AL6" s="20">
        <f t="shared" si="5"/>
        <v>0</v>
      </c>
      <c r="AM6" s="20">
        <f t="shared" si="5"/>
        <v>0</v>
      </c>
      <c r="AN6" s="21">
        <f t="shared" si="5"/>
        <v>106.72</v>
      </c>
      <c r="AO6" s="21">
        <f t="shared" si="5"/>
        <v>132.37</v>
      </c>
      <c r="AP6" s="21">
        <f t="shared" si="5"/>
        <v>123.82</v>
      </c>
      <c r="AQ6" s="21">
        <f t="shared" si="5"/>
        <v>74.239999999999995</v>
      </c>
      <c r="AR6" s="21">
        <f t="shared" si="5"/>
        <v>83.92</v>
      </c>
      <c r="AS6" s="21">
        <f t="shared" si="5"/>
        <v>89.31</v>
      </c>
      <c r="AT6" s="20" t="str">
        <f>IF(AT7="","",IF(AT7="-","【-】","【"&amp;SUBSTITUTE(TEXT(AT7,"#,##0.00"),"-","△")&amp;"】"))</f>
        <v>【82.66】</v>
      </c>
      <c r="AU6" s="21">
        <f>IF(AU7="",NA(),AU7)</f>
        <v>1096.3399999999999</v>
      </c>
      <c r="AV6" s="21">
        <f t="shared" ref="AV6:BD6" si="6">IF(AV7="",NA(),AV7)</f>
        <v>838.78</v>
      </c>
      <c r="AW6" s="21">
        <f t="shared" si="6"/>
        <v>830.34</v>
      </c>
      <c r="AX6" s="21">
        <f t="shared" si="6"/>
        <v>919.3</v>
      </c>
      <c r="AY6" s="21">
        <f t="shared" si="6"/>
        <v>753.05</v>
      </c>
      <c r="AZ6" s="21">
        <f t="shared" si="6"/>
        <v>104.38</v>
      </c>
      <c r="BA6" s="21">
        <f t="shared" si="6"/>
        <v>89.72</v>
      </c>
      <c r="BB6" s="21">
        <f t="shared" si="6"/>
        <v>100.47</v>
      </c>
      <c r="BC6" s="21">
        <f t="shared" si="6"/>
        <v>122.71</v>
      </c>
      <c r="BD6" s="21">
        <f t="shared" si="6"/>
        <v>138.19999999999999</v>
      </c>
      <c r="BE6" s="20" t="str">
        <f>IF(BE7="","",IF(BE7="-","【-】","【"&amp;SUBSTITUTE(TEXT(BE7,"#,##0.00"),"-","△")&amp;"】"))</f>
        <v>【140.15】</v>
      </c>
      <c r="BF6" s="21">
        <f>IF(BF7="",NA(),BF7)</f>
        <v>797.01</v>
      </c>
      <c r="BG6" s="21">
        <f t="shared" ref="BG6:BO6" si="7">IF(BG7="",NA(),BG7)</f>
        <v>766.14</v>
      </c>
      <c r="BH6" s="21">
        <f t="shared" si="7"/>
        <v>749.66</v>
      </c>
      <c r="BI6" s="21">
        <f t="shared" si="7"/>
        <v>676.9</v>
      </c>
      <c r="BJ6" s="21">
        <f t="shared" si="7"/>
        <v>562.11</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55.9</v>
      </c>
      <c r="BR6" s="21">
        <f t="shared" ref="BR6:BZ6" si="8">IF(BR7="",NA(),BR7)</f>
        <v>50.82</v>
      </c>
      <c r="BS6" s="21">
        <f t="shared" si="8"/>
        <v>51.76</v>
      </c>
      <c r="BT6" s="21">
        <f t="shared" si="8"/>
        <v>61.26</v>
      </c>
      <c r="BU6" s="21">
        <f t="shared" si="8"/>
        <v>51.16</v>
      </c>
      <c r="BV6" s="21">
        <f t="shared" si="8"/>
        <v>63.06</v>
      </c>
      <c r="BW6" s="21">
        <f t="shared" si="8"/>
        <v>62.5</v>
      </c>
      <c r="BX6" s="21">
        <f t="shared" si="8"/>
        <v>60.59</v>
      </c>
      <c r="BY6" s="21">
        <f t="shared" si="8"/>
        <v>60</v>
      </c>
      <c r="BZ6" s="21">
        <f t="shared" si="8"/>
        <v>59.01</v>
      </c>
      <c r="CA6" s="20" t="str">
        <f>IF(CA7="","",IF(CA7="-","【-】","【"&amp;SUBSTITUTE(TEXT(CA7,"#,##0.00"),"-","△")&amp;"】"))</f>
        <v>【57.03】</v>
      </c>
      <c r="CB6" s="21">
        <f>IF(CB7="",NA(),CB7)</f>
        <v>278.51</v>
      </c>
      <c r="CC6" s="21">
        <f t="shared" ref="CC6:CK6" si="9">IF(CC7="",NA(),CC7)</f>
        <v>304.39999999999998</v>
      </c>
      <c r="CD6" s="21">
        <f t="shared" si="9"/>
        <v>299.58999999999997</v>
      </c>
      <c r="CE6" s="21">
        <f t="shared" si="9"/>
        <v>255.88</v>
      </c>
      <c r="CF6" s="21">
        <f t="shared" si="9"/>
        <v>309.45999999999998</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26.96</v>
      </c>
      <c r="CN6" s="21">
        <f t="shared" ref="CN6:CV6" si="10">IF(CN7="",NA(),CN7)</f>
        <v>25.79</v>
      </c>
      <c r="CO6" s="21">
        <f t="shared" si="10"/>
        <v>25.79</v>
      </c>
      <c r="CP6" s="21">
        <f t="shared" si="10"/>
        <v>25.24</v>
      </c>
      <c r="CQ6" s="21">
        <f t="shared" si="10"/>
        <v>25.24</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1">
        <f>IF(DI7="",NA(),DI7)</f>
        <v>77.38</v>
      </c>
      <c r="DJ6" s="21">
        <f t="shared" ref="DJ6:DR6" si="12">IF(DJ7="",NA(),DJ7)</f>
        <v>81.95</v>
      </c>
      <c r="DK6" s="21">
        <f t="shared" si="12"/>
        <v>85.56</v>
      </c>
      <c r="DL6" s="21">
        <f t="shared" si="12"/>
        <v>88.26</v>
      </c>
      <c r="DM6" s="21">
        <f t="shared" si="12"/>
        <v>90.03</v>
      </c>
      <c r="DN6" s="21">
        <f t="shared" si="12"/>
        <v>21.11</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202096</v>
      </c>
      <c r="D7" s="23">
        <v>46</v>
      </c>
      <c r="E7" s="23">
        <v>18</v>
      </c>
      <c r="F7" s="23">
        <v>0</v>
      </c>
      <c r="G7" s="23">
        <v>0</v>
      </c>
      <c r="H7" s="23" t="s">
        <v>96</v>
      </c>
      <c r="I7" s="23" t="s">
        <v>97</v>
      </c>
      <c r="J7" s="23" t="s">
        <v>98</v>
      </c>
      <c r="K7" s="23" t="s">
        <v>99</v>
      </c>
      <c r="L7" s="23" t="s">
        <v>100</v>
      </c>
      <c r="M7" s="23" t="s">
        <v>101</v>
      </c>
      <c r="N7" s="24" t="s">
        <v>102</v>
      </c>
      <c r="O7" s="24">
        <v>39.950000000000003</v>
      </c>
      <c r="P7" s="24">
        <v>1.2</v>
      </c>
      <c r="Q7" s="24">
        <v>100</v>
      </c>
      <c r="R7" s="24">
        <v>2970</v>
      </c>
      <c r="S7" s="24">
        <v>66016</v>
      </c>
      <c r="T7" s="24">
        <v>667.93</v>
      </c>
      <c r="U7" s="24">
        <v>98.84</v>
      </c>
      <c r="V7" s="24">
        <v>791</v>
      </c>
      <c r="W7" s="24">
        <v>1.1100000000000001</v>
      </c>
      <c r="X7" s="24">
        <v>712.61</v>
      </c>
      <c r="Y7" s="24">
        <v>64.569999999999993</v>
      </c>
      <c r="Z7" s="24">
        <v>61.9</v>
      </c>
      <c r="AA7" s="24">
        <v>61.32</v>
      </c>
      <c r="AB7" s="24">
        <v>98.37</v>
      </c>
      <c r="AC7" s="24">
        <v>57.75</v>
      </c>
      <c r="AD7" s="24">
        <v>88.66</v>
      </c>
      <c r="AE7" s="24">
        <v>96.05</v>
      </c>
      <c r="AF7" s="24">
        <v>99.03</v>
      </c>
      <c r="AG7" s="24">
        <v>100.41</v>
      </c>
      <c r="AH7" s="24">
        <v>100.17</v>
      </c>
      <c r="AI7" s="24">
        <v>100.42</v>
      </c>
      <c r="AJ7" s="24">
        <v>0</v>
      </c>
      <c r="AK7" s="24">
        <v>0</v>
      </c>
      <c r="AL7" s="24">
        <v>0</v>
      </c>
      <c r="AM7" s="24">
        <v>0</v>
      </c>
      <c r="AN7" s="24">
        <v>106.72</v>
      </c>
      <c r="AO7" s="24">
        <v>132.37</v>
      </c>
      <c r="AP7" s="24">
        <v>123.82</v>
      </c>
      <c r="AQ7" s="24">
        <v>74.239999999999995</v>
      </c>
      <c r="AR7" s="24">
        <v>83.92</v>
      </c>
      <c r="AS7" s="24">
        <v>89.31</v>
      </c>
      <c r="AT7" s="24">
        <v>82.66</v>
      </c>
      <c r="AU7" s="24">
        <v>1096.3399999999999</v>
      </c>
      <c r="AV7" s="24">
        <v>838.78</v>
      </c>
      <c r="AW7" s="24">
        <v>830.34</v>
      </c>
      <c r="AX7" s="24">
        <v>919.3</v>
      </c>
      <c r="AY7" s="24">
        <v>753.05</v>
      </c>
      <c r="AZ7" s="24">
        <v>104.38</v>
      </c>
      <c r="BA7" s="24">
        <v>89.72</v>
      </c>
      <c r="BB7" s="24">
        <v>100.47</v>
      </c>
      <c r="BC7" s="24">
        <v>122.71</v>
      </c>
      <c r="BD7" s="24">
        <v>138.19999999999999</v>
      </c>
      <c r="BE7" s="24">
        <v>140.15</v>
      </c>
      <c r="BF7" s="24">
        <v>797.01</v>
      </c>
      <c r="BG7" s="24">
        <v>766.14</v>
      </c>
      <c r="BH7" s="24">
        <v>749.66</v>
      </c>
      <c r="BI7" s="24">
        <v>676.9</v>
      </c>
      <c r="BJ7" s="24">
        <v>562.11</v>
      </c>
      <c r="BK7" s="24">
        <v>296.89</v>
      </c>
      <c r="BL7" s="24">
        <v>270.57</v>
      </c>
      <c r="BM7" s="24">
        <v>294.27</v>
      </c>
      <c r="BN7" s="24">
        <v>294.08999999999997</v>
      </c>
      <c r="BO7" s="24">
        <v>294.08999999999997</v>
      </c>
      <c r="BP7" s="24">
        <v>307.39</v>
      </c>
      <c r="BQ7" s="24">
        <v>55.9</v>
      </c>
      <c r="BR7" s="24">
        <v>50.82</v>
      </c>
      <c r="BS7" s="24">
        <v>51.76</v>
      </c>
      <c r="BT7" s="24">
        <v>61.26</v>
      </c>
      <c r="BU7" s="24">
        <v>51.16</v>
      </c>
      <c r="BV7" s="24">
        <v>63.06</v>
      </c>
      <c r="BW7" s="24">
        <v>62.5</v>
      </c>
      <c r="BX7" s="24">
        <v>60.59</v>
      </c>
      <c r="BY7" s="24">
        <v>60</v>
      </c>
      <c r="BZ7" s="24">
        <v>59.01</v>
      </c>
      <c r="CA7" s="24">
        <v>57.03</v>
      </c>
      <c r="CB7" s="24">
        <v>278.51</v>
      </c>
      <c r="CC7" s="24">
        <v>304.39999999999998</v>
      </c>
      <c r="CD7" s="24">
        <v>299.58999999999997</v>
      </c>
      <c r="CE7" s="24">
        <v>255.88</v>
      </c>
      <c r="CF7" s="24">
        <v>309.45999999999998</v>
      </c>
      <c r="CG7" s="24">
        <v>264.77</v>
      </c>
      <c r="CH7" s="24">
        <v>269.33</v>
      </c>
      <c r="CI7" s="24">
        <v>280.23</v>
      </c>
      <c r="CJ7" s="24">
        <v>282.70999999999998</v>
      </c>
      <c r="CK7" s="24">
        <v>291.82</v>
      </c>
      <c r="CL7" s="24">
        <v>294.83</v>
      </c>
      <c r="CM7" s="24">
        <v>26.96</v>
      </c>
      <c r="CN7" s="24">
        <v>25.79</v>
      </c>
      <c r="CO7" s="24">
        <v>25.79</v>
      </c>
      <c r="CP7" s="24">
        <v>25.24</v>
      </c>
      <c r="CQ7" s="24">
        <v>25.24</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v>77.38</v>
      </c>
      <c r="DJ7" s="24">
        <v>81.95</v>
      </c>
      <c r="DK7" s="24">
        <v>85.56</v>
      </c>
      <c r="DL7" s="24">
        <v>88.26</v>
      </c>
      <c r="DM7" s="24">
        <v>90.03</v>
      </c>
      <c r="DN7" s="24">
        <v>21.11</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dcterms:created xsi:type="dcterms:W3CDTF">2023-12-12T01:07:42Z</dcterms:created>
  <dcterms:modified xsi:type="dcterms:W3CDTF">2024-01-23T06:05:07Z</dcterms:modified>
  <cp:category/>
</cp:coreProperties>
</file>