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6\02提出用\02財政課修正（面積のみ修正）\"/>
    </mc:Choice>
  </mc:AlternateContent>
  <workbookProtection workbookAlgorithmName="SHA-512" workbookHashValue="7mfa9oy3bv3OU5ux02dOR1RLCDM00s6dBo4rpyAB8Sth6yBqsHEoiFghiZ6+lK+jnQKmOoxUJAusVB2eNWNWgw==" workbookSaltValue="DkWHwkuo9/QZs1xIzwKgF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<sst xmlns="http://schemas.openxmlformats.org/spreadsheetml/2006/main" count="253" uniqueCount="117">
  <si>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</si>
  <si>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</si>
  <si>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</si>
  <si>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</si>
  <si>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</si>
  <si>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</si>
  <si>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</si>
  <si>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</si>
  <si>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</si>
  <si>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</si>
  <si>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</si>
  <si>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</si>
  <si>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</si>
  <si>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</si>
  <si>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</si>
  <si>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</si>
  <si>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</si>
  <si>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</si>
  <si>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</si>
  <si>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</si>
  <si>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</si>
  <si>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</si>
  <si>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</si>
  <si>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</si>
  <si>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</si>
  <si>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</si>
  <si>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</si>
  <si>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</si>
  <si>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</si>
  <si>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</si>
  <si>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</si>
  <si>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</si>
  <si>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</si>
  <si>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</si>
  <si>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</si>
  <si>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</si>
  <si>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</si>
  <si>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</si>
  <si>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</si>
  <si>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</si>
  <si>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</si>
  <si>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</si>
  <si>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</si>
  <si>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</si>
  <si>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</si>
  <si>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</si>
  <si>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</si>
  <si>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</si>
  <si>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</si>
  <si>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</si>
  <si>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</si>
  <si>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</si>
  <si>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</si>
  <si>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</si>
  <si>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</si>
  <si>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</si>
  <si>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</si>
  <si>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</si>
  <si>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</si>
  <si>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</si>
  <si>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</si>
  <si>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</si>
  <si>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</si>
  <si>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</si>
  <si>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</si>
  <si>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</si>
  <si>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</si>
  <si>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</si>
  <si>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</si>
  <si>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</si>
  <si>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</si>
  <si>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</si>
  <si>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</si>
  <si>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</si>
  <si>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</si>
  <si>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</si>
  <si>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</si>
  <si>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</si>
  <si>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</si>
  <si>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</si>
  <si>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</si>
  <si>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</si>
  <si>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</si>
  <si>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</si>
  <si>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</si>
  <si>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</si>
  <si>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</si>
  <si>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</si>
  <si>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</si>
  <si>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</si>
  <si>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</si>
  <si>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</si>
  <si>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</si>
  <si>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</si>
  <si>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</si>
  <si>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</si>
  <si>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</si>
  <si>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</si>
  <si>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</si>
  <si>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</si>
  <si>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</si>
  <si>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</si>
  <si>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</si>
  <si>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</si>
  <si>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</si>
  <si>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</si>
  <si>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</si>
  <si>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</si>
  <si>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</si>
  <si>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</si>
  <si>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</si>
  <si>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</si>
  <si>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</si>
  <si>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</si>
  <si>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事業は,構造的に必要な費用を使用料のみで賄えていません。これは本事業が各戸に設置されている汚水処理の浄化槽の電気料を使用者負担としているので、他の事業に比べて使用料が安くなっているためです。
　①経常収支比率は、低下傾向にあります。令和３年度は他会計補助金の増加と減価償却費の減少などが影響したものであり、本年度は平時の水準となっています。
　②累積欠損金比率は、平成30年度以降0％でしたが、令和４年度に初めて純損失を計上し、本年度はさらに純損失が増加しました。
　③流動比率は、現金預金が減少したため低下しました。
　④企業債残高対事業規模比率は、企業債の償還が順調に進んでいるため、低下してきていますが、本事業では使用料が安く抑えられているため、類似団体平均と比較して高い水準で推移しています。
　⑤経費回収率は、低下を続けています。要因としては使用料収入が減少する中で、汚水処理費が増加していることが挙げられます。
　⑥汚水処理原価については、汚水量が減少した反面、汚水処理費が増加したことにより上昇しました。
　⑦施設利用率は、小規模事業の特性上、低い値で推移しています。
　⑧水洗化率は、既に100％となっています。</t>
    <phoneticPr fontId="4"/>
  </si>
  <si>
    <t>　本事業の資産は浄化槽が中心で、管渠はないため、②管渠老朽化率と③管渠改善率の数値はありません。
　①有形固定資産減価償却率は、90％を超え、更新の時期が近づいています。</t>
    <phoneticPr fontId="4"/>
  </si>
  <si>
    <t>　全ての下水道事業を一本の会計で行っているため、明確となっていませんが、伊那市の下水道事業の中で最も採算を取ることが困難な事業です。使用料収入のみで減価償却費の資本費を賄えていないため、一般会計からの繰入等に頼らざるを得ない状況となっています。下水道事業全体での視点で経営を行う方針から、資本費の一定割合での繰入となっており、今後の収支も厳しい見通しとなっています。
　令和５年度末に改定した経営戦略に基づき、経営状況の改善に向け、使用料改定についての検討を行うとともに、維持管理費の抑制を図ります。</t>
    <rPh sb="36" eb="39">
      <t>イナシ</t>
    </rPh>
    <rPh sb="40" eb="43">
      <t>ゲスイドウ</t>
    </rPh>
    <rPh sb="43" eb="45">
      <t>ジギョウ</t>
    </rPh>
    <rPh sb="46" eb="47">
      <t>ナカ</t>
    </rPh>
    <rPh sb="48" eb="49">
      <t>モット</t>
    </rPh>
    <rPh sb="50" eb="52">
      <t>サイサン</t>
    </rPh>
    <rPh sb="53" eb="54">
      <t>ト</t>
    </rPh>
    <rPh sb="58" eb="60">
      <t>コンナン</t>
    </rPh>
    <rPh sb="61" eb="63">
      <t>ジギョウ</t>
    </rPh>
    <rPh sb="69" eb="71">
      <t>シュウニュウ</t>
    </rPh>
    <rPh sb="102" eb="103">
      <t>トウ</t>
    </rPh>
    <rPh sb="154" eb="156">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</si>
</sst>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46-4DB3-AE7C-6F314B6925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46-4DB3-AE7C-6F314B6925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61.9</c:v>
                </c:pt>
                <c:pt idx="1">
                  <c:v>61.32</c:v>
                </c:pt>
                <c:pt idx="2">
                  <c:v>98.37</c:v>
                </c:pt>
                <c:pt idx="3">
                  <c:v>57.75</c:v>
                </c:pt>
                <c:pt idx="4">
                  <c:v>53.72</c:v>
                </c:pt>
              </c:numCache>
            </c:numRef>
          </c:val>
          <c:extLst>
            <c:ext xmlns:c16="http://schemas.microsoft.com/office/drawing/2014/chart" uri="{C3380CC4-5D6E-409C-BE32-E72D297353CC}">
              <c16:uniqueId val="{00000000-389B-445B-A684-31D43D706E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389B-445B-A684-31D43D706E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81.95</c:v>
                </c:pt>
                <c:pt idx="1">
                  <c:v>85.56</c:v>
                </c:pt>
                <c:pt idx="2">
                  <c:v>88.26</c:v>
                </c:pt>
                <c:pt idx="3">
                  <c:v>90.03</c:v>
                </c:pt>
                <c:pt idx="4">
                  <c:v>91.54</c:v>
                </c:pt>
              </c:numCache>
            </c:numRef>
          </c:val>
          <c:extLst>
            <c:ext xmlns:c16="http://schemas.microsoft.com/office/drawing/2014/chart" uri="{C3380CC4-5D6E-409C-BE32-E72D297353CC}">
              <c16:uniqueId val="{00000000-E388-420B-9E07-0A841D3B88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E388-420B-9E07-0A841D3B88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A2-413C-B1EC-2ABD4A3555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A2-413C-B1EC-2ABD4A3555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quot;-&quot;">
                  <c:v>106.72</c:v>
                </c:pt>
                <c:pt idx="4" formatCode="#,##0.00;&quot;△&quot;#,##0.00;&quot;-&quot;">
                  <c:v>249.69</c:v>
                </c:pt>
              </c:numCache>
            </c:numRef>
          </c:val>
          <c:extLst>
            <c:ext xmlns:c16="http://schemas.microsoft.com/office/drawing/2014/chart" uri="{C3380CC4-5D6E-409C-BE32-E72D297353CC}">
              <c16:uniqueId val="{00000000-E205-42FB-9512-DBD2673285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E205-42FB-9512-DBD2673285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838.78</c:v>
                </c:pt>
                <c:pt idx="1">
                  <c:v>830.34</c:v>
                </c:pt>
                <c:pt idx="2">
                  <c:v>919.3</c:v>
                </c:pt>
                <c:pt idx="3">
                  <c:v>753.05</c:v>
                </c:pt>
                <c:pt idx="4">
                  <c:v>736.11</c:v>
                </c:pt>
              </c:numCache>
            </c:numRef>
          </c:val>
          <c:extLst>
            <c:ext xmlns:c16="http://schemas.microsoft.com/office/drawing/2014/chart" uri="{C3380CC4-5D6E-409C-BE32-E72D297353CC}">
              <c16:uniqueId val="{00000000-FAC3-4D26-B344-75C5D805B2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FAC3-4D26-B344-75C5D805B2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766.14</c:v>
                </c:pt>
                <c:pt idx="1">
                  <c:v>749.66</c:v>
                </c:pt>
                <c:pt idx="2">
                  <c:v>676.9</c:v>
                </c:pt>
                <c:pt idx="3">
                  <c:v>562.11</c:v>
                </c:pt>
                <c:pt idx="4">
                  <c:v>511.44</c:v>
                </c:pt>
              </c:numCache>
            </c:numRef>
          </c:val>
          <c:extLst>
            <c:ext xmlns:c16="http://schemas.microsoft.com/office/drawing/2014/chart" uri="{C3380CC4-5D6E-409C-BE32-E72D297353CC}">
              <c16:uniqueId val="{00000000-8008-4F17-BD8C-3D643853D0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8008-4F17-BD8C-3D643853D0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50.82</c:v>
                </c:pt>
                <c:pt idx="1">
                  <c:v>51.76</c:v>
                </c:pt>
                <c:pt idx="2">
                  <c:v>61.26</c:v>
                </c:pt>
                <c:pt idx="3">
                  <c:v>51.16</c:v>
                </c:pt>
                <c:pt idx="4">
                  <c:v>46.48</c:v>
                </c:pt>
              </c:numCache>
            </c:numRef>
          </c:val>
          <c:extLst>
            <c:ext xmlns:c16="http://schemas.microsoft.com/office/drawing/2014/chart" uri="{C3380CC4-5D6E-409C-BE32-E72D297353CC}">
              <c16:uniqueId val="{00000000-3BE3-4B5B-A232-794B0A9E88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3BE3-4B5B-A232-794B0A9E88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304.39999999999998</c:v>
                </c:pt>
                <c:pt idx="1">
                  <c:v>299.58999999999997</c:v>
                </c:pt>
                <c:pt idx="2">
                  <c:v>255.88</c:v>
                </c:pt>
                <c:pt idx="3">
                  <c:v>309.45999999999998</c:v>
                </c:pt>
                <c:pt idx="4">
                  <c:v>339.36</c:v>
                </c:pt>
              </c:numCache>
            </c:numRef>
          </c:val>
          <c:extLst>
            <c:ext xmlns:c16="http://schemas.microsoft.com/office/drawing/2014/chart" uri="{C3380CC4-5D6E-409C-BE32-E72D297353CC}">
              <c16:uniqueId val="{00000000-9C6A-43B0-93ED-D4B5815FFD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9C6A-43B0-93ED-D4B5815FFD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25.79</c:v>
                </c:pt>
                <c:pt idx="1">
                  <c:v>25.79</c:v>
                </c:pt>
                <c:pt idx="2">
                  <c:v>25.24</c:v>
                </c:pt>
                <c:pt idx="3">
                  <c:v>25.24</c:v>
                </c:pt>
                <c:pt idx="4">
                  <c:v>25.24</c:v>
                </c:pt>
              </c:numCache>
            </c:numRef>
          </c:val>
          <c:extLst>
            <c:ext xmlns:c16="http://schemas.microsoft.com/office/drawing/2014/chart" uri="{C3380CC4-5D6E-409C-BE32-E72D297353CC}">
              <c16:uniqueId val="{00000000-49F2-4B26-9AB8-1A247CBD19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49F2-4B26-9AB8-1A247CBD19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C7D-41C6-836B-D9AAADF850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5C7D-41C6-836B-D9AAADF850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46" zoomScale="80" zoomScaleNormal="80" workbookViewId="0">
      <selection activeCell="CD70" sqref="CD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長野県　伊那市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65357</v>
      </c>
      <c r="AM8" s="36"/>
      <c r="AN8" s="36"/>
      <c r="AO8" s="36"/>
      <c r="AP8" s="36"/>
      <c r="AQ8" s="36"/>
      <c r="AR8" s="36"/>
      <c r="AS8" s="36"/>
      <c r="AT8" s="37">
        <f>データ!T6</f>
        <v>667.93</v>
      </c>
      <c r="AU8" s="37"/>
      <c r="AV8" s="37"/>
      <c r="AW8" s="37"/>
      <c r="AX8" s="37"/>
      <c r="AY8" s="37"/>
      <c r="AZ8" s="37"/>
      <c r="BA8" s="37"/>
      <c r="BB8" s="37">
        <f>データ!U6</f>
        <v>97.85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41.49</v>
      </c>
      <c r="J10" s="37"/>
      <c r="K10" s="37"/>
      <c r="L10" s="37"/>
      <c r="M10" s="37"/>
      <c r="N10" s="37"/>
      <c r="O10" s="37"/>
      <c r="P10" s="37">
        <f>データ!P6</f>
        <v>1.21</v>
      </c>
      <c r="Q10" s="37"/>
      <c r="R10" s="37"/>
      <c r="S10" s="37"/>
      <c r="T10" s="37"/>
      <c r="U10" s="37"/>
      <c r="V10" s="37"/>
      <c r="W10" s="37">
        <f>データ!Q6</f>
        <v>100</v>
      </c>
      <c r="X10" s="37"/>
      <c r="Y10" s="37"/>
      <c r="Z10" s="37"/>
      <c r="AA10" s="37"/>
      <c r="AB10" s="37"/>
      <c r="AC10" s="37"/>
      <c r="AD10" s="36">
        <f>データ!R6</f>
        <v>2970</v>
      </c>
      <c r="AE10" s="36"/>
      <c r="AF10" s="36"/>
      <c r="AG10" s="36"/>
      <c r="AH10" s="36"/>
      <c r="AI10" s="36"/>
      <c r="AJ10" s="36"/>
      <c r="AK10" s="2"/>
      <c r="AL10" s="36">
        <f>データ!V6</f>
        <v>786</v>
      </c>
      <c r="AM10" s="36"/>
      <c r="AN10" s="36"/>
      <c r="AO10" s="36"/>
      <c r="AP10" s="36"/>
      <c r="AQ10" s="36"/>
      <c r="AR10" s="36"/>
      <c r="AS10" s="36"/>
      <c r="AT10" s="37">
        <f>データ!W6</f>
        <v>1.1100000000000001</v>
      </c>
      <c r="AU10" s="37"/>
      <c r="AV10" s="37"/>
      <c r="AW10" s="37"/>
      <c r="AX10" s="37"/>
      <c r="AY10" s="37"/>
      <c r="AZ10" s="37"/>
      <c r="BA10" s="37"/>
      <c r="BB10" s="37">
        <f>データ!X6</f>
        <v>708.11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cmmoXbuqUsMW+8f86/6M5+RqSkmzWaezwq1O9jCa3+zQARLuYqaaNRSYRgNyauS4WGGr1CmfKPdd9Y2fUa5J1w==" saltValue="vpTV0k0eHUMkg1y7sdcbV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202096</v>
      </c>
      <c r="D6" s="19">
        <f t="shared" si="3"/>
        <v>46</v>
      </c>
      <c r="E6" s="19">
        <f t="shared" si="3"/>
        <v>18</v>
      </c>
      <c r="F6" s="19">
        <f t="shared" si="3"/>
        <v>0</v>
      </c>
      <c r="G6" s="19">
        <f t="shared" si="3"/>
        <v>0</v>
      </c>
      <c r="H6" s="19" t="str">
        <f t="shared" si="3"/>
        <v>長野県　伊那市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41.49</v>
      </c>
      <c r="P6" s="20">
        <f t="shared" si="3"/>
        <v>1.21</v>
      </c>
      <c r="Q6" s="20">
        <f t="shared" si="3"/>
        <v>100</v>
      </c>
      <c r="R6" s="20">
        <f t="shared" si="3"/>
        <v>2970</v>
      </c>
      <c r="S6" s="20">
        <f t="shared" si="3"/>
        <v>65357</v>
      </c>
      <c r="T6" s="20">
        <f t="shared" si="3"/>
        <v>667.93</v>
      </c>
      <c r="U6" s="20">
        <f t="shared" si="3"/>
        <v>97.85</v>
      </c>
      <c r="V6" s="20">
        <f t="shared" si="3"/>
        <v>786</v>
      </c>
      <c r="W6" s="20">
        <f t="shared" si="3"/>
        <v>1.1100000000000001</v>
      </c>
      <c r="X6" s="20">
        <f t="shared" si="3"/>
        <v>708.11</v>
      </c>
      <c r="Y6" s="21">
        <f>IF(Y7="",NA(),Y7)</f>
        <v>61.9</v>
      </c>
      <c r="Z6" s="21">
        <f t="shared" ref="Z6:AH6" si="4">IF(Z7="",NA(),Z7)</f>
        <v>61.32</v>
      </c>
      <c r="AA6" s="21">
        <f t="shared" si="4"/>
        <v>98.37</v>
      </c>
      <c r="AB6" s="21">
        <f t="shared" si="4"/>
        <v>57.75</v>
      </c>
      <c r="AC6" s="21">
        <f t="shared" si="4"/>
        <v>53.72</v>
      </c>
      <c r="AD6" s="21">
        <f t="shared" si="4"/>
        <v>96.05</v>
      </c>
      <c r="AE6" s="21">
        <f t="shared" si="4"/>
        <v>99.03</v>
      </c>
      <c r="AF6" s="21">
        <f t="shared" si="4"/>
        <v>100.41</v>
      </c>
      <c r="AG6" s="21">
        <f t="shared" si="4"/>
        <v>100.17</v>
      </c>
      <c r="AH6" s="21">
        <f t="shared" si="4"/>
        <v>96.95</v>
      </c>
      <c r="AI6" s="20" t="str">
        <f>IF(AI7="","",IF(AI7="-","【-】","【"&amp;SUBSTITUTE(TEXT(AI7,"#,##0.00"),"-","△")&amp;"】"))</f>
        <v>【96.62】</v>
      </c>
      <c r="AJ6" s="20">
        <f>IF(AJ7="",NA(),AJ7)</f>
        <v>0</v>
      </c>
      <c r="AK6" s="20">
        <f t="shared" ref="AK6:AS6" si="5">IF(AK7="",NA(),AK7)</f>
        <v>0</v>
      </c>
      <c r="AL6" s="20">
        <f t="shared" si="5"/>
        <v>0</v>
      </c>
      <c r="AM6" s="21">
        <f t="shared" si="5"/>
        <v>106.72</v>
      </c>
      <c r="AN6" s="21">
        <f t="shared" si="5"/>
        <v>249.69</v>
      </c>
      <c r="AO6" s="21">
        <f t="shared" si="5"/>
        <v>123.82</v>
      </c>
      <c r="AP6" s="21">
        <f t="shared" si="5"/>
        <v>74.239999999999995</v>
      </c>
      <c r="AQ6" s="21">
        <f t="shared" si="5"/>
        <v>83.92</v>
      </c>
      <c r="AR6" s="21">
        <f t="shared" si="5"/>
        <v>89.31</v>
      </c>
      <c r="AS6" s="21">
        <f t="shared" si="5"/>
        <v>91.33</v>
      </c>
      <c r="AT6" s="20" t="str">
        <f>IF(AT7="","",IF(AT7="-","【-】","【"&amp;SUBSTITUTE(TEXT(AT7,"#,##0.00"),"-","△")&amp;"】"))</f>
        <v>【111.69】</v>
      </c>
      <c r="AU6" s="21">
        <f>IF(AU7="",NA(),AU7)</f>
        <v>838.78</v>
      </c>
      <c r="AV6" s="21">
        <f t="shared" ref="AV6:BD6" si="6">IF(AV7="",NA(),AV7)</f>
        <v>830.34</v>
      </c>
      <c r="AW6" s="21">
        <f t="shared" si="6"/>
        <v>919.3</v>
      </c>
      <c r="AX6" s="21">
        <f t="shared" si="6"/>
        <v>753.05</v>
      </c>
      <c r="AY6" s="21">
        <f t="shared" si="6"/>
        <v>736.11</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766.14</v>
      </c>
      <c r="BG6" s="21">
        <f t="shared" ref="BG6:BO6" si="7">IF(BG7="",NA(),BG7)</f>
        <v>749.66</v>
      </c>
      <c r="BH6" s="21">
        <f t="shared" si="7"/>
        <v>676.9</v>
      </c>
      <c r="BI6" s="21">
        <f t="shared" si="7"/>
        <v>562.11</v>
      </c>
      <c r="BJ6" s="21">
        <f t="shared" si="7"/>
        <v>511.44</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50.82</v>
      </c>
      <c r="BR6" s="21">
        <f t="shared" ref="BR6:BZ6" si="8">IF(BR7="",NA(),BR7)</f>
        <v>51.76</v>
      </c>
      <c r="BS6" s="21">
        <f t="shared" si="8"/>
        <v>61.26</v>
      </c>
      <c r="BT6" s="21">
        <f t="shared" si="8"/>
        <v>51.16</v>
      </c>
      <c r="BU6" s="21">
        <f t="shared" si="8"/>
        <v>46.48</v>
      </c>
      <c r="BV6" s="21">
        <f t="shared" si="8"/>
        <v>62.5</v>
      </c>
      <c r="BW6" s="21">
        <f t="shared" si="8"/>
        <v>60.59</v>
      </c>
      <c r="BX6" s="21">
        <f t="shared" si="8"/>
        <v>60</v>
      </c>
      <c r="BY6" s="21">
        <f t="shared" si="8"/>
        <v>59.01</v>
      </c>
      <c r="BZ6" s="21">
        <f t="shared" si="8"/>
        <v>56.06</v>
      </c>
      <c r="CA6" s="20" t="str">
        <f>IF(CA7="","",IF(CA7="-","【-】","【"&amp;SUBSTITUTE(TEXT(CA7,"#,##0.00"),"-","△")&amp;"】"))</f>
        <v>【53.65】</v>
      </c>
      <c r="CB6" s="21">
        <f>IF(CB7="",NA(),CB7)</f>
        <v>304.39999999999998</v>
      </c>
      <c r="CC6" s="21">
        <f t="shared" ref="CC6:CK6" si="9">IF(CC7="",NA(),CC7)</f>
        <v>299.58999999999997</v>
      </c>
      <c r="CD6" s="21">
        <f t="shared" si="9"/>
        <v>255.88</v>
      </c>
      <c r="CE6" s="21">
        <f t="shared" si="9"/>
        <v>309.45999999999998</v>
      </c>
      <c r="CF6" s="21">
        <f t="shared" si="9"/>
        <v>339.36</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25.79</v>
      </c>
      <c r="CN6" s="21">
        <f t="shared" ref="CN6:CV6" si="10">IF(CN7="",NA(),CN7)</f>
        <v>25.79</v>
      </c>
      <c r="CO6" s="21">
        <f t="shared" si="10"/>
        <v>25.24</v>
      </c>
      <c r="CP6" s="21">
        <f t="shared" si="10"/>
        <v>25.24</v>
      </c>
      <c r="CQ6" s="21">
        <f t="shared" si="10"/>
        <v>25.24</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81.95</v>
      </c>
      <c r="DJ6" s="21">
        <f t="shared" ref="DJ6:DR6" si="12">IF(DJ7="",NA(),DJ7)</f>
        <v>85.56</v>
      </c>
      <c r="DK6" s="21">
        <f t="shared" si="12"/>
        <v>88.26</v>
      </c>
      <c r="DL6" s="21">
        <f t="shared" si="12"/>
        <v>90.03</v>
      </c>
      <c r="DM6" s="21">
        <f t="shared" si="12"/>
        <v>91.54</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202096</v>
      </c>
      <c r="D7" s="23">
        <v>46</v>
      </c>
      <c r="E7" s="23">
        <v>18</v>
      </c>
      <c r="F7" s="23">
        <v>0</v>
      </c>
      <c r="G7" s="23">
        <v>0</v>
      </c>
      <c r="H7" s="23" t="s">
        <v>96</v>
      </c>
      <c r="I7" s="23" t="s">
        <v>97</v>
      </c>
      <c r="J7" s="23" t="s">
        <v>98</v>
      </c>
      <c r="K7" s="23" t="s">
        <v>99</v>
      </c>
      <c r="L7" s="23" t="s">
        <v>100</v>
      </c>
      <c r="M7" s="23" t="s">
        <v>101</v>
      </c>
      <c r="N7" s="24" t="s">
        <v>102</v>
      </c>
      <c r="O7" s="24">
        <v>41.49</v>
      </c>
      <c r="P7" s="24">
        <v>1.21</v>
      </c>
      <c r="Q7" s="24">
        <v>100</v>
      </c>
      <c r="R7" s="24">
        <v>2970</v>
      </c>
      <c r="S7" s="24">
        <v>65357</v>
      </c>
      <c r="T7" s="24">
        <v>667.93</v>
      </c>
      <c r="U7" s="24">
        <v>97.85</v>
      </c>
      <c r="V7" s="24">
        <v>786</v>
      </c>
      <c r="W7" s="24">
        <v>1.1100000000000001</v>
      </c>
      <c r="X7" s="24">
        <v>708.11</v>
      </c>
      <c r="Y7" s="24">
        <v>61.9</v>
      </c>
      <c r="Z7" s="24">
        <v>61.32</v>
      </c>
      <c r="AA7" s="24">
        <v>98.37</v>
      </c>
      <c r="AB7" s="24">
        <v>57.75</v>
      </c>
      <c r="AC7" s="24">
        <v>53.72</v>
      </c>
      <c r="AD7" s="24">
        <v>96.05</v>
      </c>
      <c r="AE7" s="24">
        <v>99.03</v>
      </c>
      <c r="AF7" s="24">
        <v>100.41</v>
      </c>
      <c r="AG7" s="24">
        <v>100.17</v>
      </c>
      <c r="AH7" s="24">
        <v>96.95</v>
      </c>
      <c r="AI7" s="24">
        <v>96.62</v>
      </c>
      <c r="AJ7" s="24">
        <v>0</v>
      </c>
      <c r="AK7" s="24">
        <v>0</v>
      </c>
      <c r="AL7" s="24">
        <v>0</v>
      </c>
      <c r="AM7" s="24">
        <v>106.72</v>
      </c>
      <c r="AN7" s="24">
        <v>249.69</v>
      </c>
      <c r="AO7" s="24">
        <v>123.82</v>
      </c>
      <c r="AP7" s="24">
        <v>74.239999999999995</v>
      </c>
      <c r="AQ7" s="24">
        <v>83.92</v>
      </c>
      <c r="AR7" s="24">
        <v>89.31</v>
      </c>
      <c r="AS7" s="24">
        <v>91.33</v>
      </c>
      <c r="AT7" s="24">
        <v>111.69</v>
      </c>
      <c r="AU7" s="24">
        <v>838.78</v>
      </c>
      <c r="AV7" s="24">
        <v>830.34</v>
      </c>
      <c r="AW7" s="24">
        <v>919.3</v>
      </c>
      <c r="AX7" s="24">
        <v>753.05</v>
      </c>
      <c r="AY7" s="24">
        <v>736.11</v>
      </c>
      <c r="AZ7" s="24">
        <v>89.72</v>
      </c>
      <c r="BA7" s="24">
        <v>100.47</v>
      </c>
      <c r="BB7" s="24">
        <v>122.71</v>
      </c>
      <c r="BC7" s="24">
        <v>138.19999999999999</v>
      </c>
      <c r="BD7" s="24">
        <v>126.97</v>
      </c>
      <c r="BE7" s="24">
        <v>111.29</v>
      </c>
      <c r="BF7" s="24">
        <v>766.14</v>
      </c>
      <c r="BG7" s="24">
        <v>749.66</v>
      </c>
      <c r="BH7" s="24">
        <v>676.9</v>
      </c>
      <c r="BI7" s="24">
        <v>562.11</v>
      </c>
      <c r="BJ7" s="24">
        <v>511.44</v>
      </c>
      <c r="BK7" s="24">
        <v>270.57</v>
      </c>
      <c r="BL7" s="24">
        <v>294.27</v>
      </c>
      <c r="BM7" s="24">
        <v>294.08999999999997</v>
      </c>
      <c r="BN7" s="24">
        <v>294.08999999999997</v>
      </c>
      <c r="BO7" s="24">
        <v>338.47</v>
      </c>
      <c r="BP7" s="24">
        <v>349.83</v>
      </c>
      <c r="BQ7" s="24">
        <v>50.82</v>
      </c>
      <c r="BR7" s="24">
        <v>51.76</v>
      </c>
      <c r="BS7" s="24">
        <v>61.26</v>
      </c>
      <c r="BT7" s="24">
        <v>51.16</v>
      </c>
      <c r="BU7" s="24">
        <v>46.48</v>
      </c>
      <c r="BV7" s="24">
        <v>62.5</v>
      </c>
      <c r="BW7" s="24">
        <v>60.59</v>
      </c>
      <c r="BX7" s="24">
        <v>60</v>
      </c>
      <c r="BY7" s="24">
        <v>59.01</v>
      </c>
      <c r="BZ7" s="24">
        <v>56.06</v>
      </c>
      <c r="CA7" s="24">
        <v>53.65</v>
      </c>
      <c r="CB7" s="24">
        <v>304.39999999999998</v>
      </c>
      <c r="CC7" s="24">
        <v>299.58999999999997</v>
      </c>
      <c r="CD7" s="24">
        <v>255.88</v>
      </c>
      <c r="CE7" s="24">
        <v>309.45999999999998</v>
      </c>
      <c r="CF7" s="24">
        <v>339.36</v>
      </c>
      <c r="CG7" s="24">
        <v>269.33</v>
      </c>
      <c r="CH7" s="24">
        <v>280.23</v>
      </c>
      <c r="CI7" s="24">
        <v>282.70999999999998</v>
      </c>
      <c r="CJ7" s="24">
        <v>291.82</v>
      </c>
      <c r="CK7" s="24">
        <v>304.36</v>
      </c>
      <c r="CL7" s="24">
        <v>307.86</v>
      </c>
      <c r="CM7" s="24">
        <v>25.79</v>
      </c>
      <c r="CN7" s="24">
        <v>25.79</v>
      </c>
      <c r="CO7" s="24">
        <v>25.24</v>
      </c>
      <c r="CP7" s="24">
        <v>25.24</v>
      </c>
      <c r="CQ7" s="24">
        <v>25.24</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81.95</v>
      </c>
      <c r="DJ7" s="24">
        <v>85.56</v>
      </c>
      <c r="DK7" s="24">
        <v>88.26</v>
      </c>
      <c r="DL7" s="24">
        <v>90.03</v>
      </c>
      <c r="DM7" s="24">
        <v>91.54</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北原智雪</cp:lastModifiedBy>
  <dcterms:created xsi:type="dcterms:W3CDTF">2025-01-24T07:24:29Z</dcterms:created>
  <dcterms:modified xsi:type="dcterms:W3CDTF">2025-02-19T04:34:54Z</dcterms:modified>
  <cp:category/>
</cp:coreProperties>
</file>