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I-FSV01\userprofile$\1547\Desktop\経営比較分析表\H30　下水道\"/>
    </mc:Choice>
  </mc:AlternateContent>
  <workbookProtection workbookAlgorithmName="SHA-512" workbookHashValue="g78vfQ7+9y0S81jUwyt5jgZOIevGwnc2BnXbvBhL6pDlYRd+hxNVGVwnrCOQL7aJefqyO8EE0VbK/gstcJY1DA==" workbookSaltValue="RqBlHZi1chhV9aRyu0ebCA=="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D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<sst xmlns="http://schemas.openxmlformats.org/spreadsheetml/2006/main" count="223" uniqueCount="111">
  <si>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</si>
  <si>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</si>
  <si>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</si>
  <si>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</si>
  <si>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</si>
  <si>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</si>
  <si>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</si>
  <si>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</si>
  <si>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</si>
  <si>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</si>
  <si>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</si>
  <si>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</si>
  <si>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</si>
  <si>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</si>
  <si>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</si>
  <si>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</si>
  <si>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</si>
  <si>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</si>
  <si>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</si>
  <si>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</si>
  <si>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</si>
  <si>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</si>
  <si>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</si>
  <si>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</si>
  <si>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</si>
  <si>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</si>
  <si>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</si>
  <si>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</si>
  <si>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</si>
  <si>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</si>
  <si>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</si>
  <si>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</si>
  <si>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</si>
  <si>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</si>
  <si>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</si>
  <si>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</si>
  <si>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</si>
  <si>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</si>
  <si>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</si>
  <si>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</si>
  <si>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</si>
  <si>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</si>
  <si>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</si>
  <si>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</si>
  <si>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</si>
  <si>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</si>
  <si>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</si>
  <si>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</si>
  <si>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</si>
  <si>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</si>
  <si>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</si>
  <si>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</si>
  <si>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</si>
  <si>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</si>
  <si>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</si>
  <si>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</si>
  <si>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</si>
  <si>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</si>
  <si>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</si>
  <si>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</si>
  <si>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</si>
  <si>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</si>
  <si>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</si>
  <si>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</si>
  <si>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</si>
  <si>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</si>
  <si>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</si>
  <si>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</si>
  <si>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</si>
  <si>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</si>
  <si>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</si>
  <si>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</si>
  <si>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</si>
  <si>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</si>
  <si>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</si>
  <si>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</si>
  <si>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</si>
  <si>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</si>
  <si>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</si>
  <si>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</si>
  <si>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</si>
  <si>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</si>
  <si>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</si>
  <si>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</si>
  <si>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</si>
  <si>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</si>
  <si>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</si>
  <si>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</si>
  <si>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</si>
  <si>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</si>
  <si>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</si>
  <si>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</si>
  <si>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</si>
  <si>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</si>
  <si>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</si>
  <si>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</si>
  <si>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</si>
  <si>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</si>
  <si>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</si>
  <si>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</si>
  <si>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</si>
  <si>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</si>
  <si>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</si>
  <si>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</si>
  <si>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</si>
  <si>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</si>
  <si>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</si>
  <si>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</si>
  <si>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伊那市の実施する下水道事業の中では最も古く平成２年度から供用開始しており、①有形固定資産減価償却率は、類似団体平均を上回る状況です。耐用年数が50年である管渠については、②管渠老朽化率や③管渠改善率が示すとおり、更新はまだ発生していませんが、電気・機械・計装類は耐用年数を経過するものが増えており、更新が必要な時期を迎えています。
　更新に当たっては、他の施設への統合が可能かどうか、費用面での比較検討をしながら、施設の最適化を図っていきます。</t>
    <phoneticPr fontId="4"/>
  </si>
  <si>
    <t>　河岸段丘に位置する地形的要因等から13もの処理場が点在していますが、効率的な経営の観点からは過大投資となっています。人口減少や節水機器の普及により有収水量が減少を続けており、それぞれの施設に余裕が生まれる状態となっているため、維持管理経費の削減につなげるためには、費用の比較検討をしながら可能な限り処理場の統廃合を進める必要があります。
　全ての下水道事業を一本の会計で行っているため、現在影響は出ていませんが、農業集落排水事業に限ると、資金状況は既に厳しい状況となっています。毎年多額の企業債の償還を行い、尚且つ今後見込まれる資産の更新にも備えていく必要があるため、更なる純利益の計上と補てん財源の確保に努める必要があります。
　このため、令和元年度に経営健全化計画の５回目の改訂を行うことで、更なる経営の健全化に取り組んでいきます。</t>
    <rPh sb="1" eb="3">
      <t>カガン</t>
    </rPh>
    <rPh sb="3" eb="5">
      <t>ダンキュウ</t>
    </rPh>
    <rPh sb="6" eb="8">
      <t>イチ</t>
    </rPh>
    <rPh sb="10" eb="13">
      <t>チケイテキ</t>
    </rPh>
    <rPh sb="13" eb="15">
      <t>ヨウイン</t>
    </rPh>
    <rPh sb="15" eb="16">
      <t>トウ</t>
    </rPh>
    <rPh sb="22" eb="25">
      <t>ショリジョウ</t>
    </rPh>
    <rPh sb="26" eb="28">
      <t>テンザイ</t>
    </rPh>
    <rPh sb="35" eb="38">
      <t>コウリツテキ</t>
    </rPh>
    <rPh sb="39" eb="41">
      <t>ケイエイ</t>
    </rPh>
    <rPh sb="42" eb="44">
      <t>カンテン</t>
    </rPh>
    <rPh sb="47" eb="49">
      <t>カダイ</t>
    </rPh>
    <rPh sb="49" eb="51">
      <t>トウシ</t>
    </rPh>
    <rPh sb="59" eb="61">
      <t>ジンコウ</t>
    </rPh>
    <rPh sb="61" eb="63">
      <t>ゲンショウ</t>
    </rPh>
    <rPh sb="64" eb="66">
      <t>セッスイ</t>
    </rPh>
    <rPh sb="66" eb="68">
      <t>キキ</t>
    </rPh>
    <rPh sb="69" eb="71">
      <t>フキュウ</t>
    </rPh>
    <rPh sb="74" eb="76">
      <t>ユウシュウ</t>
    </rPh>
    <rPh sb="76" eb="78">
      <t>スイリョウ</t>
    </rPh>
    <rPh sb="79" eb="81">
      <t>ゲンショウ</t>
    </rPh>
    <rPh sb="82" eb="83">
      <t>ツヅ</t>
    </rPh>
    <rPh sb="93" eb="95">
      <t>シセツ</t>
    </rPh>
    <rPh sb="96" eb="98">
      <t>ヨユウ</t>
    </rPh>
    <rPh sb="99" eb="100">
      <t>ウ</t>
    </rPh>
    <rPh sb="103" eb="105">
      <t>ジョウタイ</t>
    </rPh>
    <rPh sb="114" eb="116">
      <t>イジ</t>
    </rPh>
    <rPh sb="116" eb="118">
      <t>カンリ</t>
    </rPh>
    <rPh sb="118" eb="120">
      <t>ケイヒ</t>
    </rPh>
    <rPh sb="121" eb="123">
      <t>サクゲン</t>
    </rPh>
    <rPh sb="133" eb="135">
      <t>ヒヨウ</t>
    </rPh>
    <rPh sb="136" eb="138">
      <t>ヒカク</t>
    </rPh>
    <rPh sb="138" eb="140">
      <t>ケントウ</t>
    </rPh>
    <rPh sb="145" eb="147">
      <t>カノウ</t>
    </rPh>
    <rPh sb="148" eb="149">
      <t>カギ</t>
    </rPh>
    <rPh sb="150" eb="153">
      <t>ショリジョウ</t>
    </rPh>
    <rPh sb="154" eb="157">
      <t>トウハイゴウ</t>
    </rPh>
    <rPh sb="158" eb="159">
      <t>スス</t>
    </rPh>
    <rPh sb="161" eb="163">
      <t>ヒツヨウ</t>
    </rPh>
    <rPh sb="171" eb="172">
      <t>スベ</t>
    </rPh>
    <rPh sb="174" eb="177">
      <t>ゲスイドウ</t>
    </rPh>
    <rPh sb="177" eb="179">
      <t>ジギョウ</t>
    </rPh>
    <rPh sb="180" eb="182">
      <t>イッポン</t>
    </rPh>
    <rPh sb="183" eb="185">
      <t>カイケイ</t>
    </rPh>
    <rPh sb="186" eb="187">
      <t>オコナ</t>
    </rPh>
    <rPh sb="194" eb="196">
      <t>ゲンザイ</t>
    </rPh>
    <rPh sb="196" eb="198">
      <t>エイキョウ</t>
    </rPh>
    <rPh sb="199" eb="200">
      <t>デ</t>
    </rPh>
    <rPh sb="207" eb="209">
      <t>ノウギョウ</t>
    </rPh>
    <rPh sb="209" eb="211">
      <t>シュウラク</t>
    </rPh>
    <rPh sb="211" eb="213">
      <t>ハイスイ</t>
    </rPh>
    <rPh sb="213" eb="215">
      <t>ジギョウ</t>
    </rPh>
    <rPh sb="216" eb="217">
      <t>カギ</t>
    </rPh>
    <rPh sb="220" eb="222">
      <t>シキン</t>
    </rPh>
    <rPh sb="222" eb="224">
      <t>ジョウキョウ</t>
    </rPh>
    <rPh sb="225" eb="226">
      <t>スデ</t>
    </rPh>
    <rPh sb="227" eb="228">
      <t>キビ</t>
    </rPh>
    <rPh sb="230" eb="232">
      <t>ジョウキョウ</t>
    </rPh>
    <phoneticPr fontId="4"/>
  </si>
  <si>
    <t xml:space="preserve">　①経常収支比率は、100％を下回っている状況であり単年度収支で黒字を計上できていません。大雨の影響で不明水が流入したことにより処理水量が多くなったため費用が多くなり数値が若干下がりました。
　②累積欠損金比率は、赤字計上となったため数値が増加しており、類似団体と比べると比率は低いものの経営体質の改善が必要です。
　③流動比率は、一般会計からの出資金１億円を本事業に充当したため数値が大きく改善しましたが、資金面で厳しい状況が続いています。
　④企業債残高対事業規模比率は、企業債の償還が進み企業債残高が減少してきているため比率は減少しています。
　⑤経費回収率は、使用料改定の影響で若干使用料収入が増加しているため100％で維持していますが、赤字基調の事業であるため更なる経費削減が求められます。
　⑥汚水処理原価は、人口減少による有収水量の減少と、不明水の流入により費用が増えたことで若干増加となりました。有収水量は減少傾向にあるため今後も増加が見込まれます。
　⑦施設利用率は、不明水の流入で処理水量が伸びたため数値が上がりましたが、有収水量の増加にはつながらないため、今後不明水の流入を防ぐため改善が必要です。
　⑧水洗化率は新規接続が増えたことでわずかに増加しました。
</t>
    <rPh sb="2" eb="4">
      <t>ケイジョウ</t>
    </rPh>
    <rPh sb="4" eb="6">
      <t>シュウシ</t>
    </rPh>
    <rPh sb="6" eb="8">
      <t>ヒリツ</t>
    </rPh>
    <rPh sb="15" eb="17">
      <t>シタマワ</t>
    </rPh>
    <rPh sb="21" eb="23">
      <t>ジョウキョウ</t>
    </rPh>
    <rPh sb="26" eb="29">
      <t>タンネンド</t>
    </rPh>
    <rPh sb="29" eb="31">
      <t>シュウシ</t>
    </rPh>
    <rPh sb="32" eb="34">
      <t>クロジ</t>
    </rPh>
    <rPh sb="35" eb="37">
      <t>ケイジョウ</t>
    </rPh>
    <rPh sb="45" eb="47">
      <t>オオアメ</t>
    </rPh>
    <rPh sb="48" eb="50">
      <t>エイキョウ</t>
    </rPh>
    <rPh sb="51" eb="53">
      <t>フメイ</t>
    </rPh>
    <rPh sb="53" eb="54">
      <t>スイ</t>
    </rPh>
    <rPh sb="55" eb="57">
      <t>リュウニュウ</t>
    </rPh>
    <rPh sb="64" eb="66">
      <t>ショリ</t>
    </rPh>
    <rPh sb="66" eb="67">
      <t>スイ</t>
    </rPh>
    <rPh sb="67" eb="68">
      <t>リョウ</t>
    </rPh>
    <rPh sb="69" eb="70">
      <t>オオ</t>
    </rPh>
    <rPh sb="76" eb="78">
      <t>ヒヨウ</t>
    </rPh>
    <rPh sb="79" eb="80">
      <t>オオ</t>
    </rPh>
    <rPh sb="83" eb="85">
      <t>スウチ</t>
    </rPh>
    <rPh sb="86" eb="88">
      <t>ジャッカン</t>
    </rPh>
    <rPh sb="88" eb="89">
      <t>サ</t>
    </rPh>
    <rPh sb="98" eb="100">
      <t>ルイセキ</t>
    </rPh>
    <rPh sb="100" eb="103">
      <t>ケッソンキン</t>
    </rPh>
    <rPh sb="103" eb="105">
      <t>ヒリツ</t>
    </rPh>
    <rPh sb="107" eb="109">
      <t>アカジ</t>
    </rPh>
    <rPh sb="109" eb="111">
      <t>ケイジョウ</t>
    </rPh>
    <rPh sb="117" eb="119">
      <t>スウチ</t>
    </rPh>
    <rPh sb="120" eb="122">
      <t>ゾウカ</t>
    </rPh>
    <rPh sb="127" eb="129">
      <t>ルイジ</t>
    </rPh>
    <rPh sb="129" eb="131">
      <t>ダンタイ</t>
    </rPh>
    <rPh sb="132" eb="133">
      <t>クラ</t>
    </rPh>
    <rPh sb="136" eb="138">
      <t>ヒリツ</t>
    </rPh>
    <rPh sb="139" eb="140">
      <t>ヒク</t>
    </rPh>
    <rPh sb="144" eb="146">
      <t>ケイエイ</t>
    </rPh>
    <rPh sb="146" eb="148">
      <t>タイシツ</t>
    </rPh>
    <rPh sb="149" eb="151">
      <t>カイゼン</t>
    </rPh>
    <rPh sb="152" eb="154">
      <t>ヒツヨウ</t>
    </rPh>
    <rPh sb="160" eb="162">
      <t>リュウドウ</t>
    </rPh>
    <rPh sb="162" eb="164">
      <t>ヒリツ</t>
    </rPh>
    <rPh sb="166" eb="168">
      <t>イッパン</t>
    </rPh>
    <rPh sb="168" eb="170">
      <t>カイケイ</t>
    </rPh>
    <rPh sb="173" eb="176">
      <t>シュッシキン</t>
    </rPh>
    <rPh sb="177" eb="179">
      <t>オクエン</t>
    </rPh>
    <rPh sb="180" eb="181">
      <t>ホン</t>
    </rPh>
    <rPh sb="181" eb="183">
      <t>ジギョウ</t>
    </rPh>
    <rPh sb="184" eb="186">
      <t>ジュウトウ</t>
    </rPh>
    <rPh sb="190" eb="192">
      <t>スウチ</t>
    </rPh>
    <rPh sb="193" eb="194">
      <t>オオ</t>
    </rPh>
    <rPh sb="196" eb="198">
      <t>カイゼン</t>
    </rPh>
    <rPh sb="204" eb="206">
      <t>シキン</t>
    </rPh>
    <rPh sb="206" eb="207">
      <t>メン</t>
    </rPh>
    <rPh sb="208" eb="209">
      <t>キビ</t>
    </rPh>
    <rPh sb="211" eb="213">
      <t>ジョウキョウ</t>
    </rPh>
    <rPh sb="214" eb="215">
      <t>ツヅ</t>
    </rPh>
    <rPh sb="277" eb="279">
      <t>ケイヒ</t>
    </rPh>
    <rPh sb="279" eb="281">
      <t>カイシュウ</t>
    </rPh>
    <rPh sb="281" eb="282">
      <t>リツ</t>
    </rPh>
    <rPh sb="284" eb="287">
      <t>シヨウリョウ</t>
    </rPh>
    <rPh sb="287" eb="289">
      <t>カイテイ</t>
    </rPh>
    <rPh sb="290" eb="292">
      <t>エイキョウ</t>
    </rPh>
    <rPh sb="293" eb="295">
      <t>ジャッカン</t>
    </rPh>
    <rPh sb="295" eb="298">
      <t>シヨウリョウ</t>
    </rPh>
    <rPh sb="298" eb="300">
      <t>シュウニュウ</t>
    </rPh>
    <rPh sb="301" eb="303">
      <t>ゾウカ</t>
    </rPh>
    <rPh sb="314" eb="316">
      <t>イジ</t>
    </rPh>
    <rPh sb="323" eb="325">
      <t>アカジ</t>
    </rPh>
    <rPh sb="325" eb="327">
      <t>キチョウ</t>
    </rPh>
    <rPh sb="328" eb="330">
      <t>ジギョウ</t>
    </rPh>
    <rPh sb="335" eb="336">
      <t>サラ</t>
    </rPh>
    <rPh sb="338" eb="340">
      <t>ケイヒ</t>
    </rPh>
    <rPh sb="340" eb="342">
      <t>サクゲン</t>
    </rPh>
    <rPh sb="343" eb="344">
      <t>モト</t>
    </rPh>
    <rPh sb="353" eb="355">
      <t>オスイ</t>
    </rPh>
    <rPh sb="355" eb="357">
      <t>ショリ</t>
    </rPh>
    <rPh sb="357" eb="359">
      <t>ゲンカ</t>
    </rPh>
    <rPh sb="361" eb="363">
      <t>ジンコウ</t>
    </rPh>
    <rPh sb="363" eb="365">
      <t>ゲンショウ</t>
    </rPh>
    <rPh sb="368" eb="370">
      <t>ユウシュウ</t>
    </rPh>
    <rPh sb="370" eb="372">
      <t>スイリョウ</t>
    </rPh>
    <rPh sb="373" eb="375">
      <t>ゲンショウ</t>
    </rPh>
    <rPh sb="377" eb="379">
      <t>フメイ</t>
    </rPh>
    <rPh sb="379" eb="380">
      <t>スイ</t>
    </rPh>
    <rPh sb="381" eb="383">
      <t>リュウニュウ</t>
    </rPh>
    <rPh sb="386" eb="388">
      <t>ヒヨウ</t>
    </rPh>
    <rPh sb="389" eb="390">
      <t>フ</t>
    </rPh>
    <rPh sb="395" eb="397">
      <t>ジャッカン</t>
    </rPh>
    <rPh sb="397" eb="399">
      <t>ゾウカ</t>
    </rPh>
    <rPh sb="406" eb="408">
      <t>ユウシュウ</t>
    </rPh>
    <rPh sb="408" eb="410">
      <t>スイリョウ</t>
    </rPh>
    <rPh sb="411" eb="413">
      <t>ゲンショウ</t>
    </rPh>
    <rPh sb="413" eb="415">
      <t>ケイコウ</t>
    </rPh>
    <rPh sb="420" eb="422">
      <t>コンゴ</t>
    </rPh>
    <rPh sb="423" eb="425">
      <t>ゾウカ</t>
    </rPh>
    <rPh sb="426" eb="428">
      <t>ミコ</t>
    </rPh>
    <rPh sb="436" eb="438">
      <t>シセツ</t>
    </rPh>
    <rPh sb="438" eb="441">
      <t>リヨウリツ</t>
    </rPh>
    <rPh sb="443" eb="445">
      <t>フメイ</t>
    </rPh>
    <rPh sb="445" eb="446">
      <t>スイ</t>
    </rPh>
    <rPh sb="447" eb="449">
      <t>リュウニュウ</t>
    </rPh>
    <rPh sb="450" eb="452">
      <t>ショリ</t>
    </rPh>
    <rPh sb="452" eb="453">
      <t>スイ</t>
    </rPh>
    <rPh sb="453" eb="454">
      <t>リョウ</t>
    </rPh>
    <rPh sb="455" eb="456">
      <t>ノ</t>
    </rPh>
    <rPh sb="460" eb="462">
      <t>スウチ</t>
    </rPh>
    <rPh sb="463" eb="464">
      <t>ア</t>
    </rPh>
    <rPh sb="471" eb="473">
      <t>ユウシュウ</t>
    </rPh>
    <rPh sb="473" eb="475">
      <t>スイリョウ</t>
    </rPh>
    <rPh sb="476" eb="478">
      <t>ゾウカ</t>
    </rPh>
    <rPh sb="489" eb="491">
      <t>コンゴ</t>
    </rPh>
    <rPh sb="491" eb="493">
      <t>フメイ</t>
    </rPh>
    <rPh sb="493" eb="494">
      <t>スイ</t>
    </rPh>
    <rPh sb="495" eb="497">
      <t>リュウニュウ</t>
    </rPh>
    <rPh sb="498" eb="499">
      <t>フセ</t>
    </rPh>
    <rPh sb="502" eb="504">
      <t>カイゼン</t>
    </rPh>
    <rPh sb="505" eb="507">
      <t>ヒツヨウ</t>
    </rPh>
    <rPh sb="513" eb="516">
      <t>スイセンカ</t>
    </rPh>
    <rPh sb="516" eb="517">
      <t>リツ</t>
    </rPh>
    <rPh sb="518" eb="520">
      <t>シンキ</t>
    </rPh>
    <rPh sb="520" eb="522">
      <t>セツゾク</t>
    </rPh>
    <rPh sb="523" eb="524">
      <t>フ</t>
    </rPh>
    <rPh sb="533" eb="53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</si>
</sst>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BD-424C-9341-957C2E77F088}"/>
            </c:ext>
          </c:extLst>
        </c:ser>
        <c:dLbls>
          <c:showLegendKey val="0"/>
          <c:showVal val="0"/>
          <c:showCatName val="0"/>
          <c:showSerName val="0"/>
          <c:showPercent val="0"/>
          <c:showBubbleSize val="0"/>
        </c:dLbls>
        <c:gapWidth val="150"/>
        <c:axId val="44149376"/>
        <c:axId val="441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9BD-424C-9341-957C2E77F088}"/>
            </c:ext>
          </c:extLst>
        </c:ser>
        <c:dLbls>
          <c:showLegendKey val="0"/>
          <c:showVal val="0"/>
          <c:showCatName val="0"/>
          <c:showSerName val="0"/>
          <c:showPercent val="0"/>
          <c:showBubbleSize val="0"/>
        </c:dLbls>
        <c:marker val="1"/>
        <c:smooth val="0"/>
        <c:axId val="44149376"/>
        <c:axId val="44163840"/>
      </c:lineChart>
      <c:dateAx>
        <c:axId val="44149376"/>
        <c:scaling>
          <c:orientation val="minMax"/>
        </c:scaling>
        <c:delete val="1"/>
        <c:axPos val="b"/>
        <c:numFmt formatCode="ge" sourceLinked="1"/>
        <c:majorTickMark val="none"/>
        <c:minorTickMark val="none"/>
        <c:tickLblPos val="none"/>
        <c:crossAx val="44163840"/>
        <c:crosses val="autoZero"/>
        <c:auto val="1"/>
        <c:lblOffset val="100"/>
        <c:baseTimeUnit val="years"/>
      </c:dateAx>
      <c:valAx>
        <c:axId val="441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47.81</c:v>
                </c:pt>
                <c:pt idx="1">
                  <c:v>43.96</c:v>
                </c:pt>
                <c:pt idx="2">
                  <c:v>43.82</c:v>
                </c:pt>
                <c:pt idx="3">
                  <c:v>43.94</c:v>
                </c:pt>
                <c:pt idx="4">
                  <c:v>45.23</c:v>
                </c:pt>
              </c:numCache>
            </c:numRef>
          </c:val>
          <c:extLst>
            <c:ext xmlns:c16="http://schemas.microsoft.com/office/drawing/2014/chart" uri="{C3380CC4-5D6E-409C-BE32-E72D297353CC}">
              <c16:uniqueId val="{00000000-F256-4565-86E2-A121419F6434}"/>
            </c:ext>
          </c:extLst>
        </c:ser>
        <c:dLbls>
          <c:showLegendKey val="0"/>
          <c:showVal val="0"/>
          <c:showCatName val="0"/>
          <c:showSerName val="0"/>
          <c:showPercent val="0"/>
          <c:showBubbleSize val="0"/>
        </c:dLbls>
        <c:gapWidth val="150"/>
        <c:axId val="60230272"/>
        <c:axId val="602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256-4565-86E2-A121419F6434}"/>
            </c:ext>
          </c:extLst>
        </c:ser>
        <c:dLbls>
          <c:showLegendKey val="0"/>
          <c:showVal val="0"/>
          <c:showCatName val="0"/>
          <c:showSerName val="0"/>
          <c:showPercent val="0"/>
          <c:showBubbleSize val="0"/>
        </c:dLbls>
        <c:marker val="1"/>
        <c:smooth val="0"/>
        <c:axId val="60230272"/>
        <c:axId val="60236544"/>
      </c:lineChart>
      <c:dateAx>
        <c:axId val="60230272"/>
        <c:scaling>
          <c:orientation val="minMax"/>
        </c:scaling>
        <c:delete val="1"/>
        <c:axPos val="b"/>
        <c:numFmt formatCode="ge" sourceLinked="1"/>
        <c:majorTickMark val="none"/>
        <c:minorTickMark val="none"/>
        <c:tickLblPos val="none"/>
        <c:crossAx val="60236544"/>
        <c:crosses val="autoZero"/>
        <c:auto val="1"/>
        <c:lblOffset val="100"/>
        <c:baseTimeUnit val="years"/>
      </c:dateAx>
      <c:valAx>
        <c:axId val="602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90.84</c:v>
                </c:pt>
                <c:pt idx="1">
                  <c:v>91.86</c:v>
                </c:pt>
                <c:pt idx="2">
                  <c:v>93.12</c:v>
                </c:pt>
                <c:pt idx="3">
                  <c:v>95.04</c:v>
                </c:pt>
                <c:pt idx="4">
                  <c:v>95.13</c:v>
                </c:pt>
              </c:numCache>
            </c:numRef>
          </c:val>
          <c:extLst>
            <c:ext xmlns:c16="http://schemas.microsoft.com/office/drawing/2014/chart" uri="{C3380CC4-5D6E-409C-BE32-E72D297353CC}">
              <c16:uniqueId val="{00000000-813C-490A-BB28-836861A9E012}"/>
            </c:ext>
          </c:extLst>
        </c:ser>
        <c:dLbls>
          <c:showLegendKey val="0"/>
          <c:showVal val="0"/>
          <c:showCatName val="0"/>
          <c:showSerName val="0"/>
          <c:showPercent val="0"/>
          <c:showBubbleSize val="0"/>
        </c:dLbls>
        <c:gapWidth val="150"/>
        <c:axId val="60263424"/>
        <c:axId val="6028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813C-490A-BB28-836861A9E012}"/>
            </c:ext>
          </c:extLst>
        </c:ser>
        <c:dLbls>
          <c:showLegendKey val="0"/>
          <c:showVal val="0"/>
          <c:showCatName val="0"/>
          <c:showSerName val="0"/>
          <c:showPercent val="0"/>
          <c:showBubbleSize val="0"/>
        </c:dLbls>
        <c:marker val="1"/>
        <c:smooth val="0"/>
        <c:axId val="60263424"/>
        <c:axId val="60281984"/>
      </c:lineChart>
      <c:dateAx>
        <c:axId val="60263424"/>
        <c:scaling>
          <c:orientation val="minMax"/>
        </c:scaling>
        <c:delete val="1"/>
        <c:axPos val="b"/>
        <c:numFmt formatCode="ge" sourceLinked="1"/>
        <c:majorTickMark val="none"/>
        <c:minorTickMark val="none"/>
        <c:tickLblPos val="none"/>
        <c:crossAx val="60281984"/>
        <c:crosses val="autoZero"/>
        <c:auto val="1"/>
        <c:lblOffset val="100"/>
        <c:baseTimeUnit val="years"/>
      </c:dateAx>
      <c:valAx>
        <c:axId val="602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98.73</c:v>
                </c:pt>
                <c:pt idx="1">
                  <c:v>101.1</c:v>
                </c:pt>
                <c:pt idx="2">
                  <c:v>97.77</c:v>
                </c:pt>
                <c:pt idx="3">
                  <c:v>99.07</c:v>
                </c:pt>
                <c:pt idx="4">
                  <c:v>98.19</c:v>
                </c:pt>
              </c:numCache>
            </c:numRef>
          </c:val>
          <c:extLst>
            <c:ext xmlns:c16="http://schemas.microsoft.com/office/drawing/2014/chart" uri="{C3380CC4-5D6E-409C-BE32-E72D297353CC}">
              <c16:uniqueId val="{00000000-C5F9-4079-BE7A-66C13948A37E}"/>
            </c:ext>
          </c:extLst>
        </c:ser>
        <c:dLbls>
          <c:showLegendKey val="0"/>
          <c:showVal val="0"/>
          <c:showCatName val="0"/>
          <c:showSerName val="0"/>
          <c:showPercent val="0"/>
          <c:showBubbleSize val="0"/>
        </c:dLbls>
        <c:gapWidth val="150"/>
        <c:axId val="45104128"/>
        <c:axId val="4511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C5F9-4079-BE7A-66C13948A37E}"/>
            </c:ext>
          </c:extLst>
        </c:ser>
        <c:dLbls>
          <c:showLegendKey val="0"/>
          <c:showVal val="0"/>
          <c:showCatName val="0"/>
          <c:showSerName val="0"/>
          <c:showPercent val="0"/>
          <c:showBubbleSize val="0"/>
        </c:dLbls>
        <c:marker val="1"/>
        <c:smooth val="0"/>
        <c:axId val="45104128"/>
        <c:axId val="45114496"/>
      </c:lineChart>
      <c:dateAx>
        <c:axId val="45104128"/>
        <c:scaling>
          <c:orientation val="minMax"/>
        </c:scaling>
        <c:delete val="1"/>
        <c:axPos val="b"/>
        <c:numFmt formatCode="ge" sourceLinked="1"/>
        <c:majorTickMark val="none"/>
        <c:minorTickMark val="none"/>
        <c:tickLblPos val="none"/>
        <c:crossAx val="45114496"/>
        <c:crosses val="autoZero"/>
        <c:auto val="1"/>
        <c:lblOffset val="100"/>
        <c:baseTimeUnit val="years"/>
      </c:dateAx>
      <c:valAx>
        <c:axId val="451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23.43</c:v>
                </c:pt>
                <c:pt idx="1">
                  <c:v>25.74</c:v>
                </c:pt>
                <c:pt idx="2">
                  <c:v>27.94</c:v>
                </c:pt>
                <c:pt idx="3">
                  <c:v>30.11</c:v>
                </c:pt>
                <c:pt idx="4">
                  <c:v>32.28</c:v>
                </c:pt>
              </c:numCache>
            </c:numRef>
          </c:val>
          <c:extLst>
            <c:ext xmlns:c16="http://schemas.microsoft.com/office/drawing/2014/chart" uri="{C3380CC4-5D6E-409C-BE32-E72D297353CC}">
              <c16:uniqueId val="{00000000-E28F-4BA3-ADF6-54B52936E041}"/>
            </c:ext>
          </c:extLst>
        </c:ser>
        <c:dLbls>
          <c:showLegendKey val="0"/>
          <c:showVal val="0"/>
          <c:showCatName val="0"/>
          <c:showSerName val="0"/>
          <c:showPercent val="0"/>
          <c:showBubbleSize val="0"/>
        </c:dLbls>
        <c:gapWidth val="150"/>
        <c:axId val="45145472"/>
        <c:axId val="4514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E28F-4BA3-ADF6-54B52936E041}"/>
            </c:ext>
          </c:extLst>
        </c:ser>
        <c:dLbls>
          <c:showLegendKey val="0"/>
          <c:showVal val="0"/>
          <c:showCatName val="0"/>
          <c:showSerName val="0"/>
          <c:showPercent val="0"/>
          <c:showBubbleSize val="0"/>
        </c:dLbls>
        <c:marker val="1"/>
        <c:smooth val="0"/>
        <c:axId val="45145472"/>
        <c:axId val="45147648"/>
      </c:lineChart>
      <c:dateAx>
        <c:axId val="45145472"/>
        <c:scaling>
          <c:orientation val="minMax"/>
        </c:scaling>
        <c:delete val="1"/>
        <c:axPos val="b"/>
        <c:numFmt formatCode="ge" sourceLinked="1"/>
        <c:majorTickMark val="none"/>
        <c:minorTickMark val="none"/>
        <c:tickLblPos val="none"/>
        <c:crossAx val="45147648"/>
        <c:crosses val="autoZero"/>
        <c:auto val="1"/>
        <c:lblOffset val="100"/>
        <c:baseTimeUnit val="years"/>
      </c:dateAx>
      <c:valAx>
        <c:axId val="451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AC-4556-8E48-2651D36FEA77}"/>
            </c:ext>
          </c:extLst>
        </c:ser>
        <c:dLbls>
          <c:showLegendKey val="0"/>
          <c:showVal val="0"/>
          <c:showCatName val="0"/>
          <c:showSerName val="0"/>
          <c:showPercent val="0"/>
          <c:showBubbleSize val="0"/>
        </c:dLbls>
        <c:gapWidth val="150"/>
        <c:axId val="47415296"/>
        <c:axId val="4741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F5AC-4556-8E48-2651D36FEA77}"/>
            </c:ext>
          </c:extLst>
        </c:ser>
        <c:dLbls>
          <c:showLegendKey val="0"/>
          <c:showVal val="0"/>
          <c:showCatName val="0"/>
          <c:showSerName val="0"/>
          <c:showPercent val="0"/>
          <c:showBubbleSize val="0"/>
        </c:dLbls>
        <c:marker val="1"/>
        <c:smooth val="0"/>
        <c:axId val="47415296"/>
        <c:axId val="47417216"/>
      </c:lineChart>
      <c:dateAx>
        <c:axId val="47415296"/>
        <c:scaling>
          <c:orientation val="minMax"/>
        </c:scaling>
        <c:delete val="1"/>
        <c:axPos val="b"/>
        <c:numFmt formatCode="ge" sourceLinked="1"/>
        <c:majorTickMark val="none"/>
        <c:minorTickMark val="none"/>
        <c:tickLblPos val="none"/>
        <c:crossAx val="47417216"/>
        <c:crosses val="autoZero"/>
        <c:auto val="1"/>
        <c:lblOffset val="100"/>
        <c:baseTimeUnit val="years"/>
      </c:dateAx>
      <c:valAx>
        <c:axId val="474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110.57</c:v>
                </c:pt>
                <c:pt idx="1">
                  <c:v>124.12</c:v>
                </c:pt>
                <c:pt idx="2">
                  <c:v>121.45</c:v>
                </c:pt>
                <c:pt idx="3">
                  <c:v>120.42</c:v>
                </c:pt>
                <c:pt idx="4">
                  <c:v>124.78</c:v>
                </c:pt>
              </c:numCache>
            </c:numRef>
          </c:val>
          <c:extLst>
            <c:ext xmlns:c16="http://schemas.microsoft.com/office/drawing/2014/chart" uri="{C3380CC4-5D6E-409C-BE32-E72D297353CC}">
              <c16:uniqueId val="{00000000-6A78-4587-93C1-A12AB5417465}"/>
            </c:ext>
          </c:extLst>
        </c:ser>
        <c:dLbls>
          <c:showLegendKey val="0"/>
          <c:showVal val="0"/>
          <c:showCatName val="0"/>
          <c:showSerName val="0"/>
          <c:showPercent val="0"/>
          <c:showBubbleSize val="0"/>
        </c:dLbls>
        <c:gapWidth val="150"/>
        <c:axId val="47526656"/>
        <c:axId val="4752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6A78-4587-93C1-A12AB5417465}"/>
            </c:ext>
          </c:extLst>
        </c:ser>
        <c:dLbls>
          <c:showLegendKey val="0"/>
          <c:showVal val="0"/>
          <c:showCatName val="0"/>
          <c:showSerName val="0"/>
          <c:showPercent val="0"/>
          <c:showBubbleSize val="0"/>
        </c:dLbls>
        <c:marker val="1"/>
        <c:smooth val="0"/>
        <c:axId val="47526656"/>
        <c:axId val="47528576"/>
      </c:lineChart>
      <c:dateAx>
        <c:axId val="47526656"/>
        <c:scaling>
          <c:orientation val="minMax"/>
        </c:scaling>
        <c:delete val="1"/>
        <c:axPos val="b"/>
        <c:numFmt formatCode="ge" sourceLinked="1"/>
        <c:majorTickMark val="none"/>
        <c:minorTickMark val="none"/>
        <c:tickLblPos val="none"/>
        <c:crossAx val="47528576"/>
        <c:crosses val="autoZero"/>
        <c:auto val="1"/>
        <c:lblOffset val="100"/>
        <c:baseTimeUnit val="years"/>
      </c:dateAx>
      <c:valAx>
        <c:axId val="475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2.44</c:v>
                </c:pt>
                <c:pt idx="1">
                  <c:v>8.64</c:v>
                </c:pt>
                <c:pt idx="2">
                  <c:v>11.23</c:v>
                </c:pt>
                <c:pt idx="3">
                  <c:v>11.7</c:v>
                </c:pt>
                <c:pt idx="4">
                  <c:v>27.29</c:v>
                </c:pt>
              </c:numCache>
            </c:numRef>
          </c:val>
          <c:extLst>
            <c:ext xmlns:c16="http://schemas.microsoft.com/office/drawing/2014/chart" uri="{C3380CC4-5D6E-409C-BE32-E72D297353CC}">
              <c16:uniqueId val="{00000000-5497-4699-A2E3-028E588456B8}"/>
            </c:ext>
          </c:extLst>
        </c:ser>
        <c:dLbls>
          <c:showLegendKey val="0"/>
          <c:showVal val="0"/>
          <c:showCatName val="0"/>
          <c:showSerName val="0"/>
          <c:showPercent val="0"/>
          <c:showBubbleSize val="0"/>
        </c:dLbls>
        <c:gapWidth val="150"/>
        <c:axId val="47568000"/>
        <c:axId val="4756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5497-4699-A2E3-028E588456B8}"/>
            </c:ext>
          </c:extLst>
        </c:ser>
        <c:dLbls>
          <c:showLegendKey val="0"/>
          <c:showVal val="0"/>
          <c:showCatName val="0"/>
          <c:showSerName val="0"/>
          <c:showPercent val="0"/>
          <c:showBubbleSize val="0"/>
        </c:dLbls>
        <c:marker val="1"/>
        <c:smooth val="0"/>
        <c:axId val="47568000"/>
        <c:axId val="47569920"/>
      </c:lineChart>
      <c:dateAx>
        <c:axId val="47568000"/>
        <c:scaling>
          <c:orientation val="minMax"/>
        </c:scaling>
        <c:delete val="1"/>
        <c:axPos val="b"/>
        <c:numFmt formatCode="ge" sourceLinked="1"/>
        <c:majorTickMark val="none"/>
        <c:minorTickMark val="none"/>
        <c:tickLblPos val="none"/>
        <c:crossAx val="47569920"/>
        <c:crosses val="autoZero"/>
        <c:auto val="1"/>
        <c:lblOffset val="100"/>
        <c:baseTimeUnit val="years"/>
      </c:dateAx>
      <c:valAx>
        <c:axId val="475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1007.69</c:v>
                </c:pt>
                <c:pt idx="1">
                  <c:v>1016.41</c:v>
                </c:pt>
                <c:pt idx="2">
                  <c:v>1232.28</c:v>
                </c:pt>
                <c:pt idx="3">
                  <c:v>1252.69</c:v>
                </c:pt>
                <c:pt idx="4">
                  <c:v>1190.07</c:v>
                </c:pt>
              </c:numCache>
            </c:numRef>
          </c:val>
          <c:extLst>
            <c:ext xmlns:c16="http://schemas.microsoft.com/office/drawing/2014/chart" uri="{C3380CC4-5D6E-409C-BE32-E72D297353CC}">
              <c16:uniqueId val="{00000000-0130-47A3-B82E-0899EB9EBD5D}"/>
            </c:ext>
          </c:extLst>
        </c:ser>
        <c:dLbls>
          <c:showLegendKey val="0"/>
          <c:showVal val="0"/>
          <c:showCatName val="0"/>
          <c:showSerName val="0"/>
          <c:showPercent val="0"/>
          <c:showBubbleSize val="0"/>
        </c:dLbls>
        <c:gapWidth val="150"/>
        <c:axId val="60118528"/>
        <c:axId val="6012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130-47A3-B82E-0899EB9EBD5D}"/>
            </c:ext>
          </c:extLst>
        </c:ser>
        <c:dLbls>
          <c:showLegendKey val="0"/>
          <c:showVal val="0"/>
          <c:showCatName val="0"/>
          <c:showSerName val="0"/>
          <c:showPercent val="0"/>
          <c:showBubbleSize val="0"/>
        </c:dLbls>
        <c:marker val="1"/>
        <c:smooth val="0"/>
        <c:axId val="60118528"/>
        <c:axId val="60120448"/>
      </c:lineChart>
      <c:dateAx>
        <c:axId val="60118528"/>
        <c:scaling>
          <c:orientation val="minMax"/>
        </c:scaling>
        <c:delete val="1"/>
        <c:axPos val="b"/>
        <c:numFmt formatCode="ge" sourceLinked="1"/>
        <c:majorTickMark val="none"/>
        <c:minorTickMark val="none"/>
        <c:tickLblPos val="none"/>
        <c:crossAx val="60120448"/>
        <c:crosses val="autoZero"/>
        <c:auto val="1"/>
        <c:lblOffset val="100"/>
        <c:baseTimeUnit val="years"/>
      </c:dateAx>
      <c:valAx>
        <c:axId val="601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109.99</c:v>
                </c:pt>
                <c:pt idx="1">
                  <c:v>121.31</c:v>
                </c:pt>
                <c:pt idx="2">
                  <c:v>95.21</c:v>
                </c:pt>
                <c:pt idx="3">
                  <c:v>100</c:v>
                </c:pt>
                <c:pt idx="4">
                  <c:v>100</c:v>
                </c:pt>
              </c:numCache>
            </c:numRef>
          </c:val>
          <c:extLst>
            <c:ext xmlns:c16="http://schemas.microsoft.com/office/drawing/2014/chart" uri="{C3380CC4-5D6E-409C-BE32-E72D297353CC}">
              <c16:uniqueId val="{00000000-7132-4DD8-AD56-C03427621E6E}"/>
            </c:ext>
          </c:extLst>
        </c:ser>
        <c:dLbls>
          <c:showLegendKey val="0"/>
          <c:showVal val="0"/>
          <c:showCatName val="0"/>
          <c:showSerName val="0"/>
          <c:showPercent val="0"/>
          <c:showBubbleSize val="0"/>
        </c:dLbls>
        <c:gapWidth val="150"/>
        <c:axId val="60151680"/>
        <c:axId val="6015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7132-4DD8-AD56-C03427621E6E}"/>
            </c:ext>
          </c:extLst>
        </c:ser>
        <c:dLbls>
          <c:showLegendKey val="0"/>
          <c:showVal val="0"/>
          <c:showCatName val="0"/>
          <c:showSerName val="0"/>
          <c:showPercent val="0"/>
          <c:showBubbleSize val="0"/>
        </c:dLbls>
        <c:marker val="1"/>
        <c:smooth val="0"/>
        <c:axId val="60151680"/>
        <c:axId val="60157952"/>
      </c:lineChart>
      <c:dateAx>
        <c:axId val="60151680"/>
        <c:scaling>
          <c:orientation val="minMax"/>
        </c:scaling>
        <c:delete val="1"/>
        <c:axPos val="b"/>
        <c:numFmt formatCode="ge" sourceLinked="1"/>
        <c:majorTickMark val="none"/>
        <c:minorTickMark val="none"/>
        <c:tickLblPos val="none"/>
        <c:crossAx val="60157952"/>
        <c:crosses val="autoZero"/>
        <c:auto val="1"/>
        <c:lblOffset val="100"/>
        <c:baseTimeUnit val="years"/>
      </c:dateAx>
      <c:valAx>
        <c:axId val="601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183.66</c:v>
                </c:pt>
                <c:pt idx="1">
                  <c:v>166.4</c:v>
                </c:pt>
                <c:pt idx="2">
                  <c:v>211.97</c:v>
                </c:pt>
                <c:pt idx="3">
                  <c:v>210.84</c:v>
                </c:pt>
                <c:pt idx="4">
                  <c:v>213.57</c:v>
                </c:pt>
              </c:numCache>
            </c:numRef>
          </c:val>
          <c:extLst>
            <c:ext xmlns:c16="http://schemas.microsoft.com/office/drawing/2014/chart" uri="{C3380CC4-5D6E-409C-BE32-E72D297353CC}">
              <c16:uniqueId val="{00000000-189E-4B24-9012-9BB695BBA352}"/>
            </c:ext>
          </c:extLst>
        </c:ser>
        <c:dLbls>
          <c:showLegendKey val="0"/>
          <c:showVal val="0"/>
          <c:showCatName val="0"/>
          <c:showSerName val="0"/>
          <c:showPercent val="0"/>
          <c:showBubbleSize val="0"/>
        </c:dLbls>
        <c:gapWidth val="150"/>
        <c:axId val="60193024"/>
        <c:axId val="6019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89E-4B24-9012-9BB695BBA352}"/>
            </c:ext>
          </c:extLst>
        </c:ser>
        <c:dLbls>
          <c:showLegendKey val="0"/>
          <c:showVal val="0"/>
          <c:showCatName val="0"/>
          <c:showSerName val="0"/>
          <c:showPercent val="0"/>
          <c:showBubbleSize val="0"/>
        </c:dLbls>
        <c:marker val="1"/>
        <c:smooth val="0"/>
        <c:axId val="60193024"/>
        <c:axId val="60199296"/>
      </c:lineChart>
      <c:dateAx>
        <c:axId val="60193024"/>
        <c:scaling>
          <c:orientation val="minMax"/>
        </c:scaling>
        <c:delete val="1"/>
        <c:axPos val="b"/>
        <c:numFmt formatCode="ge" sourceLinked="1"/>
        <c:majorTickMark val="none"/>
        <c:minorTickMark val="none"/>
        <c:tickLblPos val="none"/>
        <c:crossAx val="60199296"/>
        <c:crosses val="autoZero"/>
        <c:auto val="1"/>
        <c:lblOffset val="100"/>
        <c:baseTimeUnit val="years"/>
      </c:dateAx>
      <c:valAx>
        <c:axId val="601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伊那市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68310</v>
      </c>
      <c r="AM8" s="50"/>
      <c r="AN8" s="50"/>
      <c r="AO8" s="50"/>
      <c r="AP8" s="50"/>
      <c r="AQ8" s="50"/>
      <c r="AR8" s="50"/>
      <c r="AS8" s="50"/>
      <c r="AT8" s="45">
        <f>データ!T6</f>
        <v>667.93</v>
      </c>
      <c r="AU8" s="45"/>
      <c r="AV8" s="45"/>
      <c r="AW8" s="45"/>
      <c r="AX8" s="45"/>
      <c r="AY8" s="45"/>
      <c r="AZ8" s="45"/>
      <c r="BA8" s="45"/>
      <c r="BB8" s="45">
        <f>データ!U6</f>
        <v>102.27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60.16</v>
      </c>
      <c r="J10" s="45"/>
      <c r="K10" s="45"/>
      <c r="L10" s="45"/>
      <c r="M10" s="45"/>
      <c r="N10" s="45"/>
      <c r="O10" s="45"/>
      <c r="P10" s="45">
        <f>データ!P6</f>
        <v>17.739999999999998</v>
      </c>
      <c r="Q10" s="45"/>
      <c r="R10" s="45"/>
      <c r="S10" s="45"/>
      <c r="T10" s="45"/>
      <c r="U10" s="45"/>
      <c r="V10" s="45"/>
      <c r="W10" s="45">
        <f>データ!Q6</f>
        <v>96.59</v>
      </c>
      <c r="X10" s="45"/>
      <c r="Y10" s="45"/>
      <c r="Z10" s="45"/>
      <c r="AA10" s="45"/>
      <c r="AB10" s="45"/>
      <c r="AC10" s="45"/>
      <c r="AD10" s="50">
        <f>データ!R6</f>
        <v>3996</v>
      </c>
      <c r="AE10" s="50"/>
      <c r="AF10" s="50"/>
      <c r="AG10" s="50"/>
      <c r="AH10" s="50"/>
      <c r="AI10" s="50"/>
      <c r="AJ10" s="50"/>
      <c r="AK10" s="2"/>
      <c r="AL10" s="50">
        <f>データ!V6</f>
        <v>12065</v>
      </c>
      <c r="AM10" s="50"/>
      <c r="AN10" s="50"/>
      <c r="AO10" s="50"/>
      <c r="AP10" s="50"/>
      <c r="AQ10" s="50"/>
      <c r="AR10" s="50"/>
      <c r="AS10" s="50"/>
      <c r="AT10" s="45">
        <f>データ!W6</f>
        <v>5.29</v>
      </c>
      <c r="AU10" s="45"/>
      <c r="AV10" s="45"/>
      <c r="AW10" s="45"/>
      <c r="AX10" s="45"/>
      <c r="AY10" s="45"/>
      <c r="AZ10" s="45"/>
      <c r="BA10" s="45"/>
      <c r="BB10" s="45">
        <f>データ!X6</f>
        <v>2280.7199999999998</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109</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HHP9QXkUrBX9NUIV+Ih3qOt0rGrJeDxZxZWoEzKc9D2WJkRukakxMIteUt4IPDxLXfTPP4YQUOlmdnVJxYmylw==" saltValue="SkR/7Tg00xGqNdw63fdz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202096</v>
      </c>
      <c r="D6" s="33">
        <f t="shared" si="3"/>
        <v>46</v>
      </c>
      <c r="E6" s="33">
        <f t="shared" si="3"/>
        <v>17</v>
      </c>
      <c r="F6" s="33">
        <f t="shared" si="3"/>
        <v>5</v>
      </c>
      <c r="G6" s="33">
        <f t="shared" si="3"/>
        <v>0</v>
      </c>
      <c r="H6" s="33" t="str">
        <f t="shared" si="3"/>
        <v>長野県　伊那市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60.16</v>
      </c>
      <c r="P6" s="34">
        <f t="shared" si="3"/>
        <v>17.739999999999998</v>
      </c>
      <c r="Q6" s="34">
        <f t="shared" si="3"/>
        <v>96.59</v>
      </c>
      <c r="R6" s="34">
        <f t="shared" si="3"/>
        <v>3996</v>
      </c>
      <c r="S6" s="34">
        <f t="shared" si="3"/>
        <v>68310</v>
      </c>
      <c r="T6" s="34">
        <f t="shared" si="3"/>
        <v>667.93</v>
      </c>
      <c r="U6" s="34">
        <f t="shared" si="3"/>
        <v>102.27</v>
      </c>
      <c r="V6" s="34">
        <f t="shared" si="3"/>
        <v>12065</v>
      </c>
      <c r="W6" s="34">
        <f t="shared" si="3"/>
        <v>5.29</v>
      </c>
      <c r="X6" s="34">
        <f t="shared" si="3"/>
        <v>2280.7199999999998</v>
      </c>
      <c r="Y6" s="35">
        <f>IF(Y7="",NA(),Y7)</f>
        <v>98.73</v>
      </c>
      <c r="Z6" s="35">
        <f t="shared" ref="Z6:AH6" si="4">IF(Z7="",NA(),Z7)</f>
        <v>101.1</v>
      </c>
      <c r="AA6" s="35">
        <f t="shared" si="4"/>
        <v>97.77</v>
      </c>
      <c r="AB6" s="35">
        <f t="shared" si="4"/>
        <v>99.07</v>
      </c>
      <c r="AC6" s="35">
        <f t="shared" si="4"/>
        <v>98.19</v>
      </c>
      <c r="AD6" s="35">
        <f t="shared" si="4"/>
        <v>97.53</v>
      </c>
      <c r="AE6" s="35">
        <f t="shared" si="4"/>
        <v>99.64</v>
      </c>
      <c r="AF6" s="35">
        <f t="shared" si="4"/>
        <v>99.66</v>
      </c>
      <c r="AG6" s="35">
        <f t="shared" si="4"/>
        <v>100.95</v>
      </c>
      <c r="AH6" s="35">
        <f t="shared" si="4"/>
        <v>101.77</v>
      </c>
      <c r="AI6" s="34" t="str">
        <f>IF(AI7="","",IF(AI7="-","【-】","【"&amp;SUBSTITUTE(TEXT(AI7,"#,##0.00"),"-","△")&amp;"】"))</f>
        <v>【101.60】</v>
      </c>
      <c r="AJ6" s="35">
        <f>IF(AJ7="",NA(),AJ7)</f>
        <v>110.57</v>
      </c>
      <c r="AK6" s="35">
        <f t="shared" ref="AK6:AS6" si="5">IF(AK7="",NA(),AK7)</f>
        <v>124.12</v>
      </c>
      <c r="AL6" s="35">
        <f t="shared" si="5"/>
        <v>121.45</v>
      </c>
      <c r="AM6" s="35">
        <f t="shared" si="5"/>
        <v>120.42</v>
      </c>
      <c r="AN6" s="35">
        <f t="shared" si="5"/>
        <v>124.78</v>
      </c>
      <c r="AO6" s="35">
        <f t="shared" si="5"/>
        <v>223.09</v>
      </c>
      <c r="AP6" s="35">
        <f t="shared" si="5"/>
        <v>214.61</v>
      </c>
      <c r="AQ6" s="35">
        <f t="shared" si="5"/>
        <v>225.39</v>
      </c>
      <c r="AR6" s="35">
        <f t="shared" si="5"/>
        <v>224.04</v>
      </c>
      <c r="AS6" s="35">
        <f t="shared" si="5"/>
        <v>227.4</v>
      </c>
      <c r="AT6" s="34" t="str">
        <f>IF(AT7="","",IF(AT7="-","【-】","【"&amp;SUBSTITUTE(TEXT(AT7,"#,##0.00"),"-","△")&amp;"】"))</f>
        <v>【195.44】</v>
      </c>
      <c r="AU6" s="35">
        <f>IF(AU7="",NA(),AU7)</f>
        <v>2.44</v>
      </c>
      <c r="AV6" s="35">
        <f t="shared" ref="AV6:BD6" si="6">IF(AV7="",NA(),AV7)</f>
        <v>8.64</v>
      </c>
      <c r="AW6" s="35">
        <f t="shared" si="6"/>
        <v>11.23</v>
      </c>
      <c r="AX6" s="35">
        <f t="shared" si="6"/>
        <v>11.7</v>
      </c>
      <c r="AY6" s="35">
        <f t="shared" si="6"/>
        <v>27.29</v>
      </c>
      <c r="AZ6" s="35">
        <f t="shared" si="6"/>
        <v>33.03</v>
      </c>
      <c r="BA6" s="35">
        <f t="shared" si="6"/>
        <v>29.45</v>
      </c>
      <c r="BB6" s="35">
        <f t="shared" si="6"/>
        <v>31.84</v>
      </c>
      <c r="BC6" s="35">
        <f t="shared" si="6"/>
        <v>29.91</v>
      </c>
      <c r="BD6" s="35">
        <f t="shared" si="6"/>
        <v>29.54</v>
      </c>
      <c r="BE6" s="34" t="str">
        <f>IF(BE7="","",IF(BE7="-","【-】","【"&amp;SUBSTITUTE(TEXT(BE7,"#,##0.00"),"-","△")&amp;"】"))</f>
        <v>【34.27】</v>
      </c>
      <c r="BF6" s="35">
        <f>IF(BF7="",NA(),BF7)</f>
        <v>1007.69</v>
      </c>
      <c r="BG6" s="35">
        <f t="shared" ref="BG6:BO6" si="7">IF(BG7="",NA(),BG7)</f>
        <v>1016.41</v>
      </c>
      <c r="BH6" s="35">
        <f t="shared" si="7"/>
        <v>1232.28</v>
      </c>
      <c r="BI6" s="35">
        <f t="shared" si="7"/>
        <v>1252.69</v>
      </c>
      <c r="BJ6" s="35">
        <f t="shared" si="7"/>
        <v>1190.07</v>
      </c>
      <c r="BK6" s="35">
        <f t="shared" si="7"/>
        <v>1044.8</v>
      </c>
      <c r="BL6" s="35">
        <f t="shared" si="7"/>
        <v>1081.8</v>
      </c>
      <c r="BM6" s="35">
        <f t="shared" si="7"/>
        <v>974.93</v>
      </c>
      <c r="BN6" s="35">
        <f t="shared" si="7"/>
        <v>855.8</v>
      </c>
      <c r="BO6" s="35">
        <f t="shared" si="7"/>
        <v>789.46</v>
      </c>
      <c r="BP6" s="34" t="str">
        <f>IF(BP7="","",IF(BP7="-","【-】","【"&amp;SUBSTITUTE(TEXT(BP7,"#,##0.00"),"-","△")&amp;"】"))</f>
        <v>【747.76】</v>
      </c>
      <c r="BQ6" s="35">
        <f>IF(BQ7="",NA(),BQ7)</f>
        <v>109.99</v>
      </c>
      <c r="BR6" s="35">
        <f t="shared" ref="BR6:BZ6" si="8">IF(BR7="",NA(),BR7)</f>
        <v>121.31</v>
      </c>
      <c r="BS6" s="35">
        <f t="shared" si="8"/>
        <v>95.21</v>
      </c>
      <c r="BT6" s="35">
        <f t="shared" si="8"/>
        <v>100</v>
      </c>
      <c r="BU6" s="35">
        <f t="shared" si="8"/>
        <v>100</v>
      </c>
      <c r="BV6" s="35">
        <f t="shared" si="8"/>
        <v>50.82</v>
      </c>
      <c r="BW6" s="35">
        <f t="shared" si="8"/>
        <v>52.19</v>
      </c>
      <c r="BX6" s="35">
        <f t="shared" si="8"/>
        <v>55.32</v>
      </c>
      <c r="BY6" s="35">
        <f t="shared" si="8"/>
        <v>59.8</v>
      </c>
      <c r="BZ6" s="35">
        <f t="shared" si="8"/>
        <v>57.77</v>
      </c>
      <c r="CA6" s="34" t="str">
        <f>IF(CA7="","",IF(CA7="-","【-】","【"&amp;SUBSTITUTE(TEXT(CA7,"#,##0.00"),"-","△")&amp;"】"))</f>
        <v>【59.51】</v>
      </c>
      <c r="CB6" s="35">
        <f>IF(CB7="",NA(),CB7)</f>
        <v>183.66</v>
      </c>
      <c r="CC6" s="35">
        <f t="shared" ref="CC6:CK6" si="9">IF(CC7="",NA(),CC7)</f>
        <v>166.4</v>
      </c>
      <c r="CD6" s="35">
        <f t="shared" si="9"/>
        <v>211.97</v>
      </c>
      <c r="CE6" s="35">
        <f t="shared" si="9"/>
        <v>210.84</v>
      </c>
      <c r="CF6" s="35">
        <f t="shared" si="9"/>
        <v>213.57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47.81</v>
      </c>
      <c r="CN6" s="35">
        <f t="shared" ref="CN6:CV6" si="10">IF(CN7="",NA(),CN7)</f>
        <v>43.96</v>
      </c>
      <c r="CO6" s="35">
        <f t="shared" si="10"/>
        <v>43.82</v>
      </c>
      <c r="CP6" s="35">
        <f t="shared" si="10"/>
        <v>43.94</v>
      </c>
      <c r="CQ6" s="35">
        <f t="shared" si="10"/>
        <v>45.23</v>
      </c>
      <c r="CR6" s="35">
        <f t="shared" si="10"/>
        <v>53.24</v>
      </c>
      <c r="CS6" s="35">
        <f t="shared" si="10"/>
        <v>52.31</v>
      </c>
      <c r="CT6" s="35">
        <f t="shared" si="10"/>
        <v>60.65</v>
      </c>
      <c r="CU6" s="35">
        <f t="shared" si="10"/>
        <v>51.75</v>
      </c>
      <c r="CV6" s="35">
        <f t="shared" si="10"/>
        <v>50.68</v>
      </c>
      <c r="CW6" s="34" t="str">
        <f>IF(CW7="","",IF(CW7="-","【-】","【"&amp;SUBSTITUTE(TEXT(CW7,"#,##0.00"),"-","△")&amp;"】"))</f>
        <v>【52.23】</v>
      </c>
      <c r="CX6" s="35">
        <f>IF(CX7="",NA(),CX7)</f>
        <v>90.84</v>
      </c>
      <c r="CY6" s="35">
        <f t="shared" ref="CY6:DG6" si="11">IF(CY7="",NA(),CY7)</f>
        <v>91.86</v>
      </c>
      <c r="CZ6" s="35">
        <f t="shared" si="11"/>
        <v>93.12</v>
      </c>
      <c r="DA6" s="35">
        <f t="shared" si="11"/>
        <v>95.04</v>
      </c>
      <c r="DB6" s="35">
        <f t="shared" si="11"/>
        <v>95.13</v>
      </c>
      <c r="DC6" s="35">
        <f t="shared" si="11"/>
        <v>84.07</v>
      </c>
      <c r="DD6" s="35">
        <f t="shared" si="11"/>
        <v>84.32</v>
      </c>
      <c r="DE6" s="35">
        <f t="shared" si="11"/>
        <v>84.58</v>
      </c>
      <c r="DF6" s="35">
        <f t="shared" si="11"/>
        <v>84.84</v>
      </c>
      <c r="DG6" s="35">
        <f t="shared" si="11"/>
        <v>84.86</v>
      </c>
      <c r="DH6" s="34" t="str">
        <f>IF(DH7="","",IF(DH7="-","【-】","【"&amp;SUBSTITUTE(TEXT(DH7,"#,##0.00"),"-","△")&amp;"】"))</f>
        <v>【85.82】</v>
      </c>
      <c r="DI6" s="35">
        <f>IF(DI7="",NA(),DI7)</f>
        <v>23.43</v>
      </c>
      <c r="DJ6" s="35">
        <f t="shared" ref="DJ6:DR6" si="12">IF(DJ7="",NA(),DJ7)</f>
        <v>25.74</v>
      </c>
      <c r="DK6" s="35">
        <f t="shared" si="12"/>
        <v>27.94</v>
      </c>
      <c r="DL6" s="35">
        <f t="shared" si="12"/>
        <v>30.11</v>
      </c>
      <c r="DM6" s="35">
        <f t="shared" si="12"/>
        <v>32.28</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202096</v>
      </c>
      <c r="D7" s="37">
        <v>46</v>
      </c>
      <c r="E7" s="37">
        <v>17</v>
      </c>
      <c r="F7" s="37">
        <v>5</v>
      </c>
      <c r="G7" s="37">
        <v>0</v>
      </c>
      <c r="H7" s="37" t="s">
        <v>96</v>
      </c>
      <c r="I7" s="37" t="s">
        <v>97</v>
      </c>
      <c r="J7" s="37" t="s">
        <v>98</v>
      </c>
      <c r="K7" s="37" t="s">
        <v>99</v>
      </c>
      <c r="L7" s="37" t="s">
        <v>100</v>
      </c>
      <c r="M7" s="37" t="s">
        <v>101</v>
      </c>
      <c r="N7" s="38" t="s">
        <v>102</v>
      </c>
      <c r="O7" s="38">
        <v>60.16</v>
      </c>
      <c r="P7" s="38">
        <v>17.739999999999998</v>
      </c>
      <c r="Q7" s="38">
        <v>96.59</v>
      </c>
      <c r="R7" s="38">
        <v>3996</v>
      </c>
      <c r="S7" s="38">
        <v>68310</v>
      </c>
      <c r="T7" s="38">
        <v>667.93</v>
      </c>
      <c r="U7" s="38">
        <v>102.27</v>
      </c>
      <c r="V7" s="38">
        <v>12065</v>
      </c>
      <c r="W7" s="38">
        <v>5.29</v>
      </c>
      <c r="X7" s="38">
        <v>2280.7199999999998</v>
      </c>
      <c r="Y7" s="38">
        <v>98.73</v>
      </c>
      <c r="Z7" s="38">
        <v>101.1</v>
      </c>
      <c r="AA7" s="38">
        <v>97.77</v>
      </c>
      <c r="AB7" s="38">
        <v>99.07</v>
      </c>
      <c r="AC7" s="38">
        <v>98.19</v>
      </c>
      <c r="AD7" s="38">
        <v>97.53</v>
      </c>
      <c r="AE7" s="38">
        <v>99.64</v>
      </c>
      <c r="AF7" s="38">
        <v>99.66</v>
      </c>
      <c r="AG7" s="38">
        <v>100.95</v>
      </c>
      <c r="AH7" s="38">
        <v>101.77</v>
      </c>
      <c r="AI7" s="38">
        <v>101.6</v>
      </c>
      <c r="AJ7" s="38">
        <v>110.57</v>
      </c>
      <c r="AK7" s="38">
        <v>124.12</v>
      </c>
      <c r="AL7" s="38">
        <v>121.45</v>
      </c>
      <c r="AM7" s="38">
        <v>120.42</v>
      </c>
      <c r="AN7" s="38">
        <v>124.78</v>
      </c>
      <c r="AO7" s="38">
        <v>223.09</v>
      </c>
      <c r="AP7" s="38">
        <v>214.61</v>
      </c>
      <c r="AQ7" s="38">
        <v>225.39</v>
      </c>
      <c r="AR7" s="38">
        <v>224.04</v>
      </c>
      <c r="AS7" s="38">
        <v>227.4</v>
      </c>
      <c r="AT7" s="38">
        <v>195.44</v>
      </c>
      <c r="AU7" s="38">
        <v>2.44</v>
      </c>
      <c r="AV7" s="38">
        <v>8.64</v>
      </c>
      <c r="AW7" s="38">
        <v>11.23</v>
      </c>
      <c r="AX7" s="38">
        <v>11.7</v>
      </c>
      <c r="AY7" s="38">
        <v>27.29</v>
      </c>
      <c r="AZ7" s="38">
        <v>33.03</v>
      </c>
      <c r="BA7" s="38">
        <v>29.45</v>
      </c>
      <c r="BB7" s="38">
        <v>31.84</v>
      </c>
      <c r="BC7" s="38">
        <v>29.91</v>
      </c>
      <c r="BD7" s="38">
        <v>29.54</v>
      </c>
      <c r="BE7" s="38">
        <v>34.270000000000003</v>
      </c>
      <c r="BF7" s="38">
        <v>1007.69</v>
      </c>
      <c r="BG7" s="38">
        <v>1016.41</v>
      </c>
      <c r="BH7" s="38">
        <v>1232.28</v>
      </c>
      <c r="BI7" s="38">
        <v>1252.69</v>
      </c>
      <c r="BJ7" s="38">
        <v>1190.07</v>
      </c>
      <c r="BK7" s="38">
        <v>1044.8</v>
      </c>
      <c r="BL7" s="38">
        <v>1081.8</v>
      </c>
      <c r="BM7" s="38">
        <v>974.93</v>
      </c>
      <c r="BN7" s="38">
        <v>855.8</v>
      </c>
      <c r="BO7" s="38">
        <v>789.46</v>
      </c>
      <c r="BP7" s="38">
        <v>747.76</v>
      </c>
      <c r="BQ7" s="38">
        <v>109.99</v>
      </c>
      <c r="BR7" s="38">
        <v>121.31</v>
      </c>
      <c r="BS7" s="38">
        <v>95.21</v>
      </c>
      <c r="BT7" s="38">
        <v>100</v>
      </c>
      <c r="BU7" s="38">
        <v>100</v>
      </c>
      <c r="BV7" s="38">
        <v>50.82</v>
      </c>
      <c r="BW7" s="38">
        <v>52.19</v>
      </c>
      <c r="BX7" s="38">
        <v>55.32</v>
      </c>
      <c r="BY7" s="38">
        <v>59.8</v>
      </c>
      <c r="BZ7" s="38">
        <v>57.77</v>
      </c>
      <c r="CA7" s="38">
        <v>59.51</v>
      </c>
      <c r="CB7" s="38">
        <v>183.66</v>
      </c>
      <c r="CC7" s="38">
        <v>166.4</v>
      </c>
      <c r="CD7" s="38">
        <v>211.97</v>
      </c>
      <c r="CE7" s="38">
        <v>210.84</v>
      </c>
      <c r="CF7" s="38">
        <v>213.57</v>
      </c>
      <c r="CG7" s="38">
        <v>300.52</v>
      </c>
      <c r="CH7" s="38">
        <v>296.14</v>
      </c>
      <c r="CI7" s="38">
        <v>283.17</v>
      </c>
      <c r="CJ7" s="38">
        <v>263.76</v>
      </c>
      <c r="CK7" s="38">
        <v>274.35000000000002</v>
      </c>
      <c r="CL7" s="38">
        <v>261.45999999999998</v>
      </c>
      <c r="CM7" s="38">
        <v>47.81</v>
      </c>
      <c r="CN7" s="38">
        <v>43.96</v>
      </c>
      <c r="CO7" s="38">
        <v>43.82</v>
      </c>
      <c r="CP7" s="38">
        <v>43.94</v>
      </c>
      <c r="CQ7" s="38">
        <v>45.23</v>
      </c>
      <c r="CR7" s="38">
        <v>53.24</v>
      </c>
      <c r="CS7" s="38">
        <v>52.31</v>
      </c>
      <c r="CT7" s="38">
        <v>60.65</v>
      </c>
      <c r="CU7" s="38">
        <v>51.75</v>
      </c>
      <c r="CV7" s="38">
        <v>50.68</v>
      </c>
      <c r="CW7" s="38">
        <v>52.23</v>
      </c>
      <c r="CX7" s="38">
        <v>90.84</v>
      </c>
      <c r="CY7" s="38">
        <v>91.86</v>
      </c>
      <c r="CZ7" s="38">
        <v>93.12</v>
      </c>
      <c r="DA7" s="38">
        <v>95.04</v>
      </c>
      <c r="DB7" s="38">
        <v>95.13</v>
      </c>
      <c r="DC7" s="38">
        <v>84.07</v>
      </c>
      <c r="DD7" s="38">
        <v>84.32</v>
      </c>
      <c r="DE7" s="38">
        <v>84.58</v>
      </c>
      <c r="DF7" s="38">
        <v>84.84</v>
      </c>
      <c r="DG7" s="38">
        <v>84.86</v>
      </c>
      <c r="DH7" s="38">
        <v>85.82</v>
      </c>
      <c r="DI7" s="38">
        <v>23.43</v>
      </c>
      <c r="DJ7" s="38">
        <v>25.74</v>
      </c>
      <c r="DK7" s="38">
        <v>27.94</v>
      </c>
      <c r="DL7" s="38">
        <v>30.11</v>
      </c>
      <c r="DM7" s="38">
        <v>32.28</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2019-12-05T04:53:49Z</dcterms:created>
  <dcterms:modified xsi:type="dcterms:W3CDTF">2020-03-26T02:58:03Z</dcterms:modified>
  <cp:category/>
</cp:coreProperties>
</file>