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1547\Desktop\経営比較分析表\H30　下水道\"/>
    </mc:Choice>
  </mc:AlternateContent>
  <workbookProtection workbookAlgorithmName="SHA-512" workbookHashValue="ClSO4jsa6nB5VoHeD5lgb1m/XFDOG4ozMoN5SYUcSuarCHerP+gr3oXVSwTTUtdhIPeyKZvxx5OqcedWoZG8OA==" workbookSaltValue="hn0kkgMSvQPDdR3BWWUJhQ=="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W10" i="4"/>
  <c r="P10" i="4"/>
  <c r="I10" i="4"/>
  <c r="BB8" i="4"/>
  <c r="AT8" i="4"/>
  <c r="AD8" i="4"/>
  <c r="W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<sst xmlns="http://schemas.openxmlformats.org/spreadsheetml/2006/main" count="223" uniqueCount="111">
  <si>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</si>
  <si>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</si>
  <si>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</si>
  <si>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</si>
  <si>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</si>
  <si>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</si>
  <si>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</si>
  <si>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</si>
  <si>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</si>
  <si>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</si>
  <si>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</si>
  <si>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</si>
  <si>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</si>
  <si>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</si>
  <si>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</si>
  <si>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</si>
  <si>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</si>
  <si>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</si>
  <si>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</si>
  <si>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</si>
  <si>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</si>
  <si>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</si>
  <si>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</si>
  <si>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</si>
  <si>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</si>
  <si>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</si>
  <si>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</si>
  <si>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</si>
  <si>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</si>
  <si>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</si>
  <si>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</si>
  <si>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</si>
  <si>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</si>
  <si>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</si>
  <si>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</si>
  <si>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</si>
  <si>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</si>
  <si>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</si>
  <si>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</si>
  <si>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</si>
  <si>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</si>
  <si>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</si>
  <si>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</si>
  <si>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</si>
  <si>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</si>
  <si>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</si>
  <si>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</si>
  <si>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</si>
  <si>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</si>
  <si>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</si>
  <si>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</si>
  <si>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</si>
  <si>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</si>
  <si>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</si>
  <si>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</si>
  <si>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</si>
  <si>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</si>
  <si>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</si>
  <si>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</si>
  <si>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</si>
  <si>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</si>
  <si>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</si>
  <si>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</si>
  <si>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</si>
  <si>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</si>
  <si>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</si>
  <si>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</si>
  <si>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</si>
  <si>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</si>
  <si>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</si>
  <si>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</si>
  <si>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</si>
  <si>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</si>
  <si>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</si>
  <si>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</si>
  <si>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</si>
  <si>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</si>
  <si>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</si>
  <si>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</si>
  <si>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</si>
  <si>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</si>
  <si>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</si>
  <si>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</si>
  <si>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</si>
  <si>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</si>
  <si>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</si>
  <si>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</si>
  <si>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</si>
  <si>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</si>
  <si>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</si>
  <si>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</si>
  <si>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</si>
  <si>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</si>
  <si>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</si>
  <si>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</si>
  <si>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</si>
  <si>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</si>
  <si>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</si>
  <si>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</si>
  <si>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</si>
  <si>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</si>
  <si>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</si>
  <si>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</si>
  <si>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</si>
  <si>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</si>
  <si>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</si>
  <si>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</si>
  <si>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</si>
  <si>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内人口が48人と非常に規模が小さく基本的には赤字基調の事業です。小規模な事業のため使用料等により費用を賄うことが難しく、突発的な修繕など個別の事案に大きな影響を受けやすくなっています。
　修繕費が減ったことにより汚水処理費が減少したことで①経常収支比率や⑤経費回収率はわずかに改善しています。
　⑥汚水処理原価は修繕費等の減少に伴い減少傾向ですが、営業収益が減少したことで②累積欠損金比率は昨年度わずかに増加しています。
　③流動比率は増加しましたが、小規模事業のため未払金の増減などの影響が現れやすくなっています。
　④企業債残高対事業規模比率は、企業債残高がないためゼロとなっています。
　⑦施設利用率は事業が小さいため低い値で推移しています。
　⑧水洗化率は100％となっています。</t>
    <rPh sb="1" eb="3">
      <t>ショリ</t>
    </rPh>
    <rPh sb="3" eb="5">
      <t>クイキ</t>
    </rPh>
    <rPh sb="5" eb="6">
      <t>ナイ</t>
    </rPh>
    <rPh sb="6" eb="8">
      <t>ジンコウ</t>
    </rPh>
    <rPh sb="11" eb="12">
      <t>ニン</t>
    </rPh>
    <rPh sb="13" eb="15">
      <t>ヒジョウ</t>
    </rPh>
    <rPh sb="16" eb="18">
      <t>キボ</t>
    </rPh>
    <rPh sb="19" eb="20">
      <t>チイ</t>
    </rPh>
    <rPh sb="22" eb="25">
      <t>キホンテキ</t>
    </rPh>
    <rPh sb="27" eb="29">
      <t>アカジ</t>
    </rPh>
    <rPh sb="29" eb="31">
      <t>キチョウ</t>
    </rPh>
    <rPh sb="32" eb="34">
      <t>ジギョウ</t>
    </rPh>
    <rPh sb="37" eb="40">
      <t>ショウキボ</t>
    </rPh>
    <rPh sb="41" eb="43">
      <t>ジギョウ</t>
    </rPh>
    <rPh sb="46" eb="49">
      <t>シヨウリョウ</t>
    </rPh>
    <rPh sb="49" eb="50">
      <t>トウ</t>
    </rPh>
    <rPh sb="53" eb="55">
      <t>ヒヨウ</t>
    </rPh>
    <rPh sb="56" eb="57">
      <t>マカナ</t>
    </rPh>
    <rPh sb="61" eb="62">
      <t>ムズカ</t>
    </rPh>
    <rPh sb="65" eb="68">
      <t>トッパツテキ</t>
    </rPh>
    <rPh sb="69" eb="71">
      <t>シュウゼン</t>
    </rPh>
    <rPh sb="73" eb="75">
      <t>コベツ</t>
    </rPh>
    <rPh sb="76" eb="78">
      <t>ジアン</t>
    </rPh>
    <rPh sb="79" eb="80">
      <t>オオ</t>
    </rPh>
    <rPh sb="82" eb="84">
      <t>エイキョウ</t>
    </rPh>
    <rPh sb="85" eb="86">
      <t>ウ</t>
    </rPh>
    <rPh sb="99" eb="102">
      <t>シュウゼンヒ</t>
    </rPh>
    <rPh sb="103" eb="104">
      <t>ヘ</t>
    </rPh>
    <rPh sb="111" eb="113">
      <t>オスイ</t>
    </rPh>
    <rPh sb="113" eb="115">
      <t>ショリ</t>
    </rPh>
    <rPh sb="115" eb="116">
      <t>ヒ</t>
    </rPh>
    <rPh sb="117" eb="119">
      <t>ゲンショウ</t>
    </rPh>
    <rPh sb="125" eb="127">
      <t>ケイジョウ</t>
    </rPh>
    <rPh sb="127" eb="129">
      <t>シュウシ</t>
    </rPh>
    <rPh sb="129" eb="131">
      <t>ヒリツ</t>
    </rPh>
    <rPh sb="133" eb="135">
      <t>ケイヒ</t>
    </rPh>
    <rPh sb="135" eb="137">
      <t>カイシュウ</t>
    </rPh>
    <rPh sb="137" eb="138">
      <t>リツ</t>
    </rPh>
    <rPh sb="143" eb="145">
      <t>カイゼン</t>
    </rPh>
    <rPh sb="161" eb="165">
      <t>シュウゼンヒトウ</t>
    </rPh>
    <rPh sb="166" eb="168">
      <t>ゲンショウ</t>
    </rPh>
    <rPh sb="169" eb="170">
      <t>トモナ</t>
    </rPh>
    <rPh sb="171" eb="173">
      <t>ゲンショウ</t>
    </rPh>
    <rPh sb="173" eb="175">
      <t>ケイコウ</t>
    </rPh>
    <rPh sb="179" eb="181">
      <t>エイギョウ</t>
    </rPh>
    <rPh sb="181" eb="183">
      <t>シュウエキ</t>
    </rPh>
    <rPh sb="184" eb="186">
      <t>ゲンショウ</t>
    </rPh>
    <rPh sb="192" eb="194">
      <t>ルイセキ</t>
    </rPh>
    <rPh sb="194" eb="197">
      <t>ケッソンキン</t>
    </rPh>
    <rPh sb="197" eb="199">
      <t>ヒリツ</t>
    </rPh>
    <rPh sb="200" eb="203">
      <t>サクネンド</t>
    </rPh>
    <rPh sb="207" eb="209">
      <t>ゾウカ</t>
    </rPh>
    <rPh sb="218" eb="220">
      <t>リュウドウ</t>
    </rPh>
    <rPh sb="220" eb="222">
      <t>ヒリツ</t>
    </rPh>
    <rPh sb="223" eb="225">
      <t>ゾウカ</t>
    </rPh>
    <rPh sb="231" eb="234">
      <t>ショウキボ</t>
    </rPh>
    <rPh sb="234" eb="236">
      <t>ジギョウ</t>
    </rPh>
    <rPh sb="239" eb="240">
      <t>ミ</t>
    </rPh>
    <rPh sb="240" eb="241">
      <t>バラ</t>
    </rPh>
    <rPh sb="241" eb="242">
      <t>キン</t>
    </rPh>
    <rPh sb="243" eb="245">
      <t>ゾウゲン</t>
    </rPh>
    <rPh sb="248" eb="250">
      <t>エイキョウ</t>
    </rPh>
    <rPh sb="251" eb="252">
      <t>アラワ</t>
    </rPh>
    <rPh sb="266" eb="268">
      <t>キギョウ</t>
    </rPh>
    <rPh sb="268" eb="269">
      <t>サイ</t>
    </rPh>
    <rPh sb="269" eb="271">
      <t>ザンダカ</t>
    </rPh>
    <rPh sb="271" eb="272">
      <t>タイ</t>
    </rPh>
    <rPh sb="272" eb="274">
      <t>ジギョウ</t>
    </rPh>
    <rPh sb="274" eb="276">
      <t>キボ</t>
    </rPh>
    <rPh sb="276" eb="278">
      <t>ヒリツ</t>
    </rPh>
    <rPh sb="280" eb="282">
      <t>キギョウ</t>
    </rPh>
    <rPh sb="282" eb="283">
      <t>サイ</t>
    </rPh>
    <rPh sb="283" eb="285">
      <t>ザンダカ</t>
    </rPh>
    <rPh sb="303" eb="305">
      <t>シセツ</t>
    </rPh>
    <rPh sb="305" eb="308">
      <t>リヨウリツ</t>
    </rPh>
    <rPh sb="309" eb="311">
      <t>ジギョウ</t>
    </rPh>
    <rPh sb="312" eb="313">
      <t>チイ</t>
    </rPh>
    <rPh sb="317" eb="318">
      <t>ヒク</t>
    </rPh>
    <rPh sb="319" eb="320">
      <t>アタイ</t>
    </rPh>
    <rPh sb="321" eb="323">
      <t>スイイ</t>
    </rPh>
    <rPh sb="332" eb="335">
      <t>スイセンカ</t>
    </rPh>
    <rPh sb="335" eb="336">
      <t>リツ</t>
    </rPh>
    <phoneticPr fontId="4"/>
  </si>
  <si>
    <t>平成５年供用開始であるため、耐用年数が50年である管渠については、②管渠老朽化率や③管渠改善率が示すとおり更新はまだ発生していませんが、延長は２ｋｍ程度であり、機械設備等の占める割合が本市の実施する他の下水道事業に比べて高いため、①有形固定資産減価償却率も他の下水道事業より高く、40％を超えてきています。</t>
    <rPh sb="0" eb="2">
      <t>ヘイセイ</t>
    </rPh>
    <rPh sb="3" eb="4">
      <t>ネン</t>
    </rPh>
    <rPh sb="4" eb="6">
      <t>キョウヨウ</t>
    </rPh>
    <rPh sb="6" eb="8">
      <t>カイシ</t>
    </rPh>
    <rPh sb="68" eb="70">
      <t>エンチョウ</t>
    </rPh>
    <rPh sb="74" eb="76">
      <t>テイド</t>
    </rPh>
    <rPh sb="80" eb="82">
      <t>キカイ</t>
    </rPh>
    <rPh sb="82" eb="84">
      <t>セツビ</t>
    </rPh>
    <rPh sb="84" eb="85">
      <t>トウ</t>
    </rPh>
    <rPh sb="86" eb="87">
      <t>シ</t>
    </rPh>
    <rPh sb="89" eb="91">
      <t>ワリアイ</t>
    </rPh>
    <rPh sb="92" eb="93">
      <t>ホン</t>
    </rPh>
    <rPh sb="93" eb="94">
      <t>シ</t>
    </rPh>
    <rPh sb="99" eb="100">
      <t>タ</t>
    </rPh>
    <rPh sb="101" eb="104">
      <t>ゲスイドウ</t>
    </rPh>
    <rPh sb="104" eb="106">
      <t>ジギョウ</t>
    </rPh>
    <rPh sb="107" eb="108">
      <t>クラ</t>
    </rPh>
    <rPh sb="110" eb="111">
      <t>タカ</t>
    </rPh>
    <rPh sb="116" eb="118">
      <t>ユウケイ</t>
    </rPh>
    <rPh sb="118" eb="120">
      <t>コテイ</t>
    </rPh>
    <rPh sb="120" eb="122">
      <t>シサン</t>
    </rPh>
    <rPh sb="122" eb="124">
      <t>ゲンカ</t>
    </rPh>
    <rPh sb="124" eb="126">
      <t>ショウキャク</t>
    </rPh>
    <rPh sb="126" eb="127">
      <t>リツ</t>
    </rPh>
    <rPh sb="128" eb="129">
      <t>タ</t>
    </rPh>
    <rPh sb="130" eb="133">
      <t>ゲスイドウ</t>
    </rPh>
    <rPh sb="133" eb="135">
      <t>ジギョウ</t>
    </rPh>
    <rPh sb="137" eb="138">
      <t>タカ</t>
    </rPh>
    <rPh sb="144" eb="145">
      <t>コ</t>
    </rPh>
    <phoneticPr fontId="4"/>
  </si>
  <si>
    <t>　処理人口が50人未満で水洗化率もこれ以上伸びない状況です。構造的な収支の改善を図るためには費用を減らすか収入を増やすこととなりますが、経費の削減は限界に近いところまできており、突発的な修繕費等が発生すれば収支の悪化は避けられません。
　また、収入を増やすには、他会計からの補助を受けるか下水道の使用料を見直す必要がありますが、費用に見合う使用料を求めるのは現実的ではなく、当面は他の下水道事業と合わせた全体的な視点で経営を行う方針としています。
　このため、令和元年度に経営健全化計画の５回目の改訂を行うことで、更なる経営の健全化に取り組んでいきます。</t>
    <rPh sb="1" eb="3">
      <t>ショリ</t>
    </rPh>
    <rPh sb="3" eb="5">
      <t>ジンコウ</t>
    </rPh>
    <rPh sb="8" eb="9">
      <t>ニン</t>
    </rPh>
    <rPh sb="9" eb="11">
      <t>ミマン</t>
    </rPh>
    <rPh sb="12" eb="15">
      <t>スイセンカ</t>
    </rPh>
    <rPh sb="15" eb="16">
      <t>リツ</t>
    </rPh>
    <rPh sb="19" eb="21">
      <t>イジョウ</t>
    </rPh>
    <rPh sb="21" eb="22">
      <t>ノ</t>
    </rPh>
    <rPh sb="25" eb="27">
      <t>ジョウキョウ</t>
    </rPh>
    <rPh sb="30" eb="33">
      <t>コウゾウテキ</t>
    </rPh>
    <rPh sb="34" eb="36">
      <t>シュウシ</t>
    </rPh>
    <rPh sb="37" eb="39">
      <t>カイゼン</t>
    </rPh>
    <rPh sb="40" eb="41">
      <t>ハカ</t>
    </rPh>
    <rPh sb="46" eb="48">
      <t>ヒヨウ</t>
    </rPh>
    <rPh sb="49" eb="50">
      <t>ヘ</t>
    </rPh>
    <rPh sb="53" eb="55">
      <t>シュウニュウ</t>
    </rPh>
    <rPh sb="56" eb="57">
      <t>フ</t>
    </rPh>
    <rPh sb="68" eb="70">
      <t>ケイヒ</t>
    </rPh>
    <rPh sb="71" eb="73">
      <t>サクゲン</t>
    </rPh>
    <rPh sb="74" eb="76">
      <t>ゲンカイ</t>
    </rPh>
    <rPh sb="77" eb="78">
      <t>チカ</t>
    </rPh>
    <rPh sb="89" eb="92">
      <t>トッパツテキ</t>
    </rPh>
    <rPh sb="93" eb="96">
      <t>シュウゼンヒ</t>
    </rPh>
    <rPh sb="96" eb="97">
      <t>トウ</t>
    </rPh>
    <rPh sb="98" eb="100">
      <t>ハッセイ</t>
    </rPh>
    <rPh sb="103" eb="105">
      <t>シュウシ</t>
    </rPh>
    <rPh sb="106" eb="108">
      <t>アッカ</t>
    </rPh>
    <rPh sb="109" eb="110">
      <t>サ</t>
    </rPh>
    <rPh sb="122" eb="124">
      <t>シュウニュウ</t>
    </rPh>
    <rPh sb="125" eb="126">
      <t>フ</t>
    </rPh>
    <rPh sb="131" eb="132">
      <t>タ</t>
    </rPh>
    <rPh sb="132" eb="134">
      <t>カイケイ</t>
    </rPh>
    <rPh sb="137" eb="139">
      <t>ホジョ</t>
    </rPh>
    <rPh sb="140" eb="141">
      <t>ウ</t>
    </rPh>
    <rPh sb="144" eb="147">
      <t>ゲスイドウ</t>
    </rPh>
    <rPh sb="148" eb="151">
      <t>シヨウリョウ</t>
    </rPh>
    <rPh sb="152" eb="154">
      <t>ミナオ</t>
    </rPh>
    <rPh sb="155" eb="157">
      <t>ヒツヨウ</t>
    </rPh>
    <rPh sb="164" eb="166">
      <t>ヒヨウ</t>
    </rPh>
    <rPh sb="167" eb="169">
      <t>ミア</t>
    </rPh>
    <rPh sb="170" eb="173">
      <t>シヨウリョウ</t>
    </rPh>
    <rPh sb="174" eb="175">
      <t>モト</t>
    </rPh>
    <rPh sb="179" eb="182">
      <t>ゲンジツテキ</t>
    </rPh>
    <rPh sb="187" eb="189">
      <t>トウメン</t>
    </rPh>
    <rPh sb="190" eb="191">
      <t>ホカ</t>
    </rPh>
    <rPh sb="192" eb="195">
      <t>ゲスイドウ</t>
    </rPh>
    <rPh sb="195" eb="197">
      <t>ジギョウ</t>
    </rPh>
    <rPh sb="198" eb="199">
      <t>ア</t>
    </rPh>
    <rPh sb="202" eb="205">
      <t>ゼンタイテキ</t>
    </rPh>
    <rPh sb="206" eb="208">
      <t>シテン</t>
    </rPh>
    <rPh sb="209" eb="211">
      <t>ケイエイ</t>
    </rPh>
    <rPh sb="212" eb="213">
      <t>オコナ</t>
    </rPh>
    <rPh sb="214" eb="216">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</si>
</sst>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C4-420D-AEF7-FC8CF68E4B99}"/>
            </c:ext>
          </c:extLst>
        </c:ser>
        <c:dLbls>
          <c:showLegendKey val="0"/>
          <c:showVal val="0"/>
          <c:showCatName val="0"/>
          <c:showSerName val="0"/>
          <c:showPercent val="0"/>
          <c:showBubbleSize val="0"/>
        </c:dLbls>
        <c:gapWidth val="150"/>
        <c:axId val="59579008"/>
        <c:axId val="595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C4-420D-AEF7-FC8CF68E4B99}"/>
            </c:ext>
          </c:extLst>
        </c:ser>
        <c:dLbls>
          <c:showLegendKey val="0"/>
          <c:showVal val="0"/>
          <c:showCatName val="0"/>
          <c:showSerName val="0"/>
          <c:showPercent val="0"/>
          <c:showBubbleSize val="0"/>
        </c:dLbls>
        <c:marker val="1"/>
        <c:smooth val="0"/>
        <c:axId val="59579008"/>
        <c:axId val="59593472"/>
      </c:lineChart>
      <c:dateAx>
        <c:axId val="59579008"/>
        <c:scaling>
          <c:orientation val="minMax"/>
        </c:scaling>
        <c:delete val="1"/>
        <c:axPos val="b"/>
        <c:numFmt formatCode="ge" sourceLinked="1"/>
        <c:majorTickMark val="none"/>
        <c:minorTickMark val="none"/>
        <c:tickLblPos val="none"/>
        <c:crossAx val="59593472"/>
        <c:crosses val="autoZero"/>
        <c:auto val="1"/>
        <c:lblOffset val="100"/>
        <c:baseTimeUnit val="years"/>
      </c:dateAx>
      <c:valAx>
        <c:axId val="595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27.27</c:v>
                </c:pt>
                <c:pt idx="1">
                  <c:v>18.18</c:v>
                </c:pt>
                <c:pt idx="2">
                  <c:v>20.45</c:v>
                </c:pt>
                <c:pt idx="3">
                  <c:v>22.73</c:v>
                </c:pt>
                <c:pt idx="4">
                  <c:v>22.73</c:v>
                </c:pt>
              </c:numCache>
            </c:numRef>
          </c:val>
          <c:extLst>
            <c:ext xmlns:c16="http://schemas.microsoft.com/office/drawing/2014/chart" uri="{C3380CC4-5D6E-409C-BE32-E72D297353CC}">
              <c16:uniqueId val="{00000000-E29E-407F-A48B-0EC3844A6B0B}"/>
            </c:ext>
          </c:extLst>
        </c:ser>
        <c:dLbls>
          <c:showLegendKey val="0"/>
          <c:showVal val="0"/>
          <c:showCatName val="0"/>
          <c:showSerName val="0"/>
          <c:showPercent val="0"/>
          <c:showBubbleSize val="0"/>
        </c:dLbls>
        <c:gapWidth val="150"/>
        <c:axId val="75917952"/>
        <c:axId val="759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c:ext xmlns:c16="http://schemas.microsoft.com/office/drawing/2014/chart" uri="{C3380CC4-5D6E-409C-BE32-E72D297353CC}">
              <c16:uniqueId val="{00000001-E29E-407F-A48B-0EC3844A6B0B}"/>
            </c:ext>
          </c:extLst>
        </c:ser>
        <c:dLbls>
          <c:showLegendKey val="0"/>
          <c:showVal val="0"/>
          <c:showCatName val="0"/>
          <c:showSerName val="0"/>
          <c:showPercent val="0"/>
          <c:showBubbleSize val="0"/>
        </c:dLbls>
        <c:marker val="1"/>
        <c:smooth val="0"/>
        <c:axId val="75917952"/>
        <c:axId val="75928320"/>
      </c:lineChart>
      <c:dateAx>
        <c:axId val="75917952"/>
        <c:scaling>
          <c:orientation val="minMax"/>
        </c:scaling>
        <c:delete val="1"/>
        <c:axPos val="b"/>
        <c:numFmt formatCode="ge" sourceLinked="1"/>
        <c:majorTickMark val="none"/>
        <c:minorTickMark val="none"/>
        <c:tickLblPos val="none"/>
        <c:crossAx val="75928320"/>
        <c:crosses val="autoZero"/>
        <c:auto val="1"/>
        <c:lblOffset val="100"/>
        <c:baseTimeUnit val="years"/>
      </c:dateAx>
      <c:valAx>
        <c:axId val="75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231-40BC-BC78-7DDD0A6AC2C3}"/>
            </c:ext>
          </c:extLst>
        </c:ser>
        <c:dLbls>
          <c:showLegendKey val="0"/>
          <c:showVal val="0"/>
          <c:showCatName val="0"/>
          <c:showSerName val="0"/>
          <c:showPercent val="0"/>
          <c:showBubbleSize val="0"/>
        </c:dLbls>
        <c:gapWidth val="150"/>
        <c:axId val="75955200"/>
        <c:axId val="760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c:ext xmlns:c16="http://schemas.microsoft.com/office/drawing/2014/chart" uri="{C3380CC4-5D6E-409C-BE32-E72D297353CC}">
              <c16:uniqueId val="{00000001-3231-40BC-BC78-7DDD0A6AC2C3}"/>
            </c:ext>
          </c:extLst>
        </c:ser>
        <c:dLbls>
          <c:showLegendKey val="0"/>
          <c:showVal val="0"/>
          <c:showCatName val="0"/>
          <c:showSerName val="0"/>
          <c:showPercent val="0"/>
          <c:showBubbleSize val="0"/>
        </c:dLbls>
        <c:marker val="1"/>
        <c:smooth val="0"/>
        <c:axId val="75955200"/>
        <c:axId val="76035200"/>
      </c:lineChart>
      <c:dateAx>
        <c:axId val="75955200"/>
        <c:scaling>
          <c:orientation val="minMax"/>
        </c:scaling>
        <c:delete val="1"/>
        <c:axPos val="b"/>
        <c:numFmt formatCode="ge" sourceLinked="1"/>
        <c:majorTickMark val="none"/>
        <c:minorTickMark val="none"/>
        <c:tickLblPos val="none"/>
        <c:crossAx val="76035200"/>
        <c:crosses val="autoZero"/>
        <c:auto val="1"/>
        <c:lblOffset val="100"/>
        <c:baseTimeUnit val="years"/>
      </c:dateAx>
      <c:valAx>
        <c:axId val="760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101.58</c:v>
                </c:pt>
                <c:pt idx="1">
                  <c:v>74.180000000000007</c:v>
                </c:pt>
                <c:pt idx="2">
                  <c:v>77.099999999999994</c:v>
                </c:pt>
                <c:pt idx="3">
                  <c:v>82.06</c:v>
                </c:pt>
                <c:pt idx="4">
                  <c:v>87.73</c:v>
                </c:pt>
              </c:numCache>
            </c:numRef>
          </c:val>
          <c:extLst>
            <c:ext xmlns:c16="http://schemas.microsoft.com/office/drawing/2014/chart" uri="{C3380CC4-5D6E-409C-BE32-E72D297353CC}">
              <c16:uniqueId val="{00000000-60B5-40D8-A8EF-709C8BE796F0}"/>
            </c:ext>
          </c:extLst>
        </c:ser>
        <c:dLbls>
          <c:showLegendKey val="0"/>
          <c:showVal val="0"/>
          <c:showCatName val="0"/>
          <c:showSerName val="0"/>
          <c:showPercent val="0"/>
          <c:showBubbleSize val="0"/>
        </c:dLbls>
        <c:gapWidth val="150"/>
        <c:axId val="59616256"/>
        <c:axId val="596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62.56</c:v>
                </c:pt>
                <c:pt idx="1">
                  <c:v>52.3</c:v>
                </c:pt>
                <c:pt idx="2">
                  <c:v>51.22</c:v>
                </c:pt>
                <c:pt idx="3">
                  <c:v>40.090000000000003</c:v>
                </c:pt>
                <c:pt idx="4">
                  <c:v>41.09</c:v>
                </c:pt>
              </c:numCache>
            </c:numRef>
          </c:val>
          <c:smooth val="0"/>
          <c:extLst>
            <c:ext xmlns:c16="http://schemas.microsoft.com/office/drawing/2014/chart" uri="{C3380CC4-5D6E-409C-BE32-E72D297353CC}">
              <c16:uniqueId val="{00000001-60B5-40D8-A8EF-709C8BE796F0}"/>
            </c:ext>
          </c:extLst>
        </c:ser>
        <c:dLbls>
          <c:showLegendKey val="0"/>
          <c:showVal val="0"/>
          <c:showCatName val="0"/>
          <c:showSerName val="0"/>
          <c:showPercent val="0"/>
          <c:showBubbleSize val="0"/>
        </c:dLbls>
        <c:marker val="1"/>
        <c:smooth val="0"/>
        <c:axId val="59616256"/>
        <c:axId val="59630720"/>
      </c:lineChart>
      <c:dateAx>
        <c:axId val="59616256"/>
        <c:scaling>
          <c:orientation val="minMax"/>
        </c:scaling>
        <c:delete val="1"/>
        <c:axPos val="b"/>
        <c:numFmt formatCode="ge" sourceLinked="1"/>
        <c:majorTickMark val="none"/>
        <c:minorTickMark val="none"/>
        <c:tickLblPos val="none"/>
        <c:crossAx val="59630720"/>
        <c:crosses val="autoZero"/>
        <c:auto val="1"/>
        <c:lblOffset val="100"/>
        <c:baseTimeUnit val="years"/>
      </c:dateAx>
      <c:valAx>
        <c:axId val="596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35.94</c:v>
                </c:pt>
                <c:pt idx="1">
                  <c:v>37.869999999999997</c:v>
                </c:pt>
                <c:pt idx="2">
                  <c:v>39.799999999999997</c:v>
                </c:pt>
                <c:pt idx="3">
                  <c:v>41.73</c:v>
                </c:pt>
                <c:pt idx="4">
                  <c:v>43.66</c:v>
                </c:pt>
              </c:numCache>
            </c:numRef>
          </c:val>
          <c:extLst>
            <c:ext xmlns:c16="http://schemas.microsoft.com/office/drawing/2014/chart" uri="{C3380CC4-5D6E-409C-BE32-E72D297353CC}">
              <c16:uniqueId val="{00000000-CFFD-42F3-8526-48F63D498005}"/>
            </c:ext>
          </c:extLst>
        </c:ser>
        <c:dLbls>
          <c:showLegendKey val="0"/>
          <c:showVal val="0"/>
          <c:showCatName val="0"/>
          <c:showSerName val="0"/>
          <c:showPercent val="0"/>
          <c:showBubbleSize val="0"/>
        </c:dLbls>
        <c:gapWidth val="150"/>
        <c:axId val="73293184"/>
        <c:axId val="732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33.729999999999997</c:v>
                </c:pt>
                <c:pt idx="1">
                  <c:v>35.67</c:v>
                </c:pt>
                <c:pt idx="2">
                  <c:v>37.61</c:v>
                </c:pt>
                <c:pt idx="3">
                  <c:v>34.700000000000003</c:v>
                </c:pt>
                <c:pt idx="4">
                  <c:v>37.5</c:v>
                </c:pt>
              </c:numCache>
            </c:numRef>
          </c:val>
          <c:smooth val="0"/>
          <c:extLst>
            <c:ext xmlns:c16="http://schemas.microsoft.com/office/drawing/2014/chart" uri="{C3380CC4-5D6E-409C-BE32-E72D297353CC}">
              <c16:uniqueId val="{00000001-CFFD-42F3-8526-48F63D498005}"/>
            </c:ext>
          </c:extLst>
        </c:ser>
        <c:dLbls>
          <c:showLegendKey val="0"/>
          <c:showVal val="0"/>
          <c:showCatName val="0"/>
          <c:showSerName val="0"/>
          <c:showPercent val="0"/>
          <c:showBubbleSize val="0"/>
        </c:dLbls>
        <c:marker val="1"/>
        <c:smooth val="0"/>
        <c:axId val="73293184"/>
        <c:axId val="73295360"/>
      </c:lineChart>
      <c:dateAx>
        <c:axId val="73293184"/>
        <c:scaling>
          <c:orientation val="minMax"/>
        </c:scaling>
        <c:delete val="1"/>
        <c:axPos val="b"/>
        <c:numFmt formatCode="ge" sourceLinked="1"/>
        <c:majorTickMark val="none"/>
        <c:minorTickMark val="none"/>
        <c:tickLblPos val="none"/>
        <c:crossAx val="73295360"/>
        <c:crosses val="autoZero"/>
        <c:auto val="1"/>
        <c:lblOffset val="100"/>
        <c:baseTimeUnit val="years"/>
      </c:dateAx>
      <c:valAx>
        <c:axId val="73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F0-4C4B-8B65-411E88422904}"/>
            </c:ext>
          </c:extLst>
        </c:ser>
        <c:dLbls>
          <c:showLegendKey val="0"/>
          <c:showVal val="0"/>
          <c:showCatName val="0"/>
          <c:showSerName val="0"/>
          <c:showPercent val="0"/>
          <c:showBubbleSize val="0"/>
        </c:dLbls>
        <c:gapWidth val="150"/>
        <c:axId val="73400320"/>
        <c:axId val="734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2F0-4C4B-8B65-411E88422904}"/>
            </c:ext>
          </c:extLst>
        </c:ser>
        <c:dLbls>
          <c:showLegendKey val="0"/>
          <c:showVal val="0"/>
          <c:showCatName val="0"/>
          <c:showSerName val="0"/>
          <c:showPercent val="0"/>
          <c:showBubbleSize val="0"/>
        </c:dLbls>
        <c:marker val="1"/>
        <c:smooth val="0"/>
        <c:axId val="73400320"/>
        <c:axId val="73402240"/>
      </c:lineChart>
      <c:dateAx>
        <c:axId val="73400320"/>
        <c:scaling>
          <c:orientation val="minMax"/>
        </c:scaling>
        <c:delete val="1"/>
        <c:axPos val="b"/>
        <c:numFmt formatCode="ge" sourceLinked="1"/>
        <c:majorTickMark val="none"/>
        <c:minorTickMark val="none"/>
        <c:tickLblPos val="none"/>
        <c:crossAx val="73402240"/>
        <c:crosses val="autoZero"/>
        <c:auto val="1"/>
        <c:lblOffset val="100"/>
        <c:baseTimeUnit val="years"/>
      </c:dateAx>
      <c:valAx>
        <c:axId val="73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1134.27</c:v>
                </c:pt>
                <c:pt idx="1">
                  <c:v>1771.71</c:v>
                </c:pt>
                <c:pt idx="2">
                  <c:v>1825.55</c:v>
                </c:pt>
                <c:pt idx="3">
                  <c:v>1751.18</c:v>
                </c:pt>
                <c:pt idx="4">
                  <c:v>1813.14</c:v>
                </c:pt>
              </c:numCache>
            </c:numRef>
          </c:val>
          <c:extLst>
            <c:ext xmlns:c16="http://schemas.microsoft.com/office/drawing/2014/chart" uri="{C3380CC4-5D6E-409C-BE32-E72D297353CC}">
              <c16:uniqueId val="{00000000-1DA0-4FBF-B6FF-D0B6AAC5000F}"/>
            </c:ext>
          </c:extLst>
        </c:ser>
        <c:dLbls>
          <c:showLegendKey val="0"/>
          <c:showVal val="0"/>
          <c:showCatName val="0"/>
          <c:showSerName val="0"/>
          <c:showPercent val="0"/>
          <c:showBubbleSize val="0"/>
        </c:dLbls>
        <c:gapWidth val="150"/>
        <c:axId val="73443584"/>
        <c:axId val="734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3025.67</c:v>
                </c:pt>
                <c:pt idx="1">
                  <c:v>3997.28</c:v>
                </c:pt>
                <c:pt idx="2">
                  <c:v>4212.5600000000004</c:v>
                </c:pt>
                <c:pt idx="3">
                  <c:v>4044.84</c:v>
                </c:pt>
                <c:pt idx="4">
                  <c:v>4451.38</c:v>
                </c:pt>
              </c:numCache>
            </c:numRef>
          </c:val>
          <c:smooth val="0"/>
          <c:extLst>
            <c:ext xmlns:c16="http://schemas.microsoft.com/office/drawing/2014/chart" uri="{C3380CC4-5D6E-409C-BE32-E72D297353CC}">
              <c16:uniqueId val="{00000001-1DA0-4FBF-B6FF-D0B6AAC5000F}"/>
            </c:ext>
          </c:extLst>
        </c:ser>
        <c:dLbls>
          <c:showLegendKey val="0"/>
          <c:showVal val="0"/>
          <c:showCatName val="0"/>
          <c:showSerName val="0"/>
          <c:showPercent val="0"/>
          <c:showBubbleSize val="0"/>
        </c:dLbls>
        <c:marker val="1"/>
        <c:smooth val="0"/>
        <c:axId val="73443584"/>
        <c:axId val="73449856"/>
      </c:lineChart>
      <c:dateAx>
        <c:axId val="73443584"/>
        <c:scaling>
          <c:orientation val="minMax"/>
        </c:scaling>
        <c:delete val="1"/>
        <c:axPos val="b"/>
        <c:numFmt formatCode="ge" sourceLinked="1"/>
        <c:majorTickMark val="none"/>
        <c:minorTickMark val="none"/>
        <c:tickLblPos val="none"/>
        <c:crossAx val="73449856"/>
        <c:crosses val="autoZero"/>
        <c:auto val="1"/>
        <c:lblOffset val="100"/>
        <c:baseTimeUnit val="years"/>
      </c:dateAx>
      <c:valAx>
        <c:axId val="734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4891.37</c:v>
                </c:pt>
                <c:pt idx="1">
                  <c:v>4689.25</c:v>
                </c:pt>
                <c:pt idx="2">
                  <c:v>1580.96</c:v>
                </c:pt>
                <c:pt idx="3">
                  <c:v>1719.3</c:v>
                </c:pt>
                <c:pt idx="4">
                  <c:v>2469.33</c:v>
                </c:pt>
              </c:numCache>
            </c:numRef>
          </c:val>
          <c:extLst>
            <c:ext xmlns:c16="http://schemas.microsoft.com/office/drawing/2014/chart" uri="{C3380CC4-5D6E-409C-BE32-E72D297353CC}">
              <c16:uniqueId val="{00000000-5B33-47E1-B412-3FBCF6296228}"/>
            </c:ext>
          </c:extLst>
        </c:ser>
        <c:dLbls>
          <c:showLegendKey val="0"/>
          <c:showVal val="0"/>
          <c:showCatName val="0"/>
          <c:showSerName val="0"/>
          <c:showPercent val="0"/>
          <c:showBubbleSize val="0"/>
        </c:dLbls>
        <c:gapWidth val="150"/>
        <c:axId val="75766784"/>
        <c:axId val="757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3428.28</c:v>
                </c:pt>
                <c:pt idx="1">
                  <c:v>2845.22</c:v>
                </c:pt>
                <c:pt idx="2">
                  <c:v>1099.01</c:v>
                </c:pt>
                <c:pt idx="3">
                  <c:v>686.41</c:v>
                </c:pt>
                <c:pt idx="4">
                  <c:v>827.8</c:v>
                </c:pt>
              </c:numCache>
            </c:numRef>
          </c:val>
          <c:smooth val="0"/>
          <c:extLst>
            <c:ext xmlns:c16="http://schemas.microsoft.com/office/drawing/2014/chart" uri="{C3380CC4-5D6E-409C-BE32-E72D297353CC}">
              <c16:uniqueId val="{00000001-5B33-47E1-B412-3FBCF6296228}"/>
            </c:ext>
          </c:extLst>
        </c:ser>
        <c:dLbls>
          <c:showLegendKey val="0"/>
          <c:showVal val="0"/>
          <c:showCatName val="0"/>
          <c:showSerName val="0"/>
          <c:showPercent val="0"/>
          <c:showBubbleSize val="0"/>
        </c:dLbls>
        <c:marker val="1"/>
        <c:smooth val="0"/>
        <c:axId val="75766784"/>
        <c:axId val="75785344"/>
      </c:lineChart>
      <c:dateAx>
        <c:axId val="75766784"/>
        <c:scaling>
          <c:orientation val="minMax"/>
        </c:scaling>
        <c:delete val="1"/>
        <c:axPos val="b"/>
        <c:numFmt formatCode="ge" sourceLinked="1"/>
        <c:majorTickMark val="none"/>
        <c:minorTickMark val="none"/>
        <c:tickLblPos val="none"/>
        <c:crossAx val="75785344"/>
        <c:crosses val="autoZero"/>
        <c:auto val="1"/>
        <c:lblOffset val="100"/>
        <c:baseTimeUnit val="years"/>
      </c:dateAx>
      <c:valAx>
        <c:axId val="757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4F-4BF8-B9B6-78BBAB5D55E3}"/>
            </c:ext>
          </c:extLst>
        </c:ser>
        <c:dLbls>
          <c:showLegendKey val="0"/>
          <c:showVal val="0"/>
          <c:showCatName val="0"/>
          <c:showSerName val="0"/>
          <c:showPercent val="0"/>
          <c:showBubbleSize val="0"/>
        </c:dLbls>
        <c:gapWidth val="150"/>
        <c:axId val="75810304"/>
        <c:axId val="758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c:ext xmlns:c16="http://schemas.microsoft.com/office/drawing/2014/chart" uri="{C3380CC4-5D6E-409C-BE32-E72D297353CC}">
              <c16:uniqueId val="{00000001-884F-4BF8-B9B6-78BBAB5D55E3}"/>
            </c:ext>
          </c:extLst>
        </c:ser>
        <c:dLbls>
          <c:showLegendKey val="0"/>
          <c:showVal val="0"/>
          <c:showCatName val="0"/>
          <c:showSerName val="0"/>
          <c:showPercent val="0"/>
          <c:showBubbleSize val="0"/>
        </c:dLbls>
        <c:marker val="1"/>
        <c:smooth val="0"/>
        <c:axId val="75810304"/>
        <c:axId val="75812224"/>
      </c:lineChart>
      <c:dateAx>
        <c:axId val="75810304"/>
        <c:scaling>
          <c:orientation val="minMax"/>
        </c:scaling>
        <c:delete val="1"/>
        <c:axPos val="b"/>
        <c:numFmt formatCode="ge" sourceLinked="1"/>
        <c:majorTickMark val="none"/>
        <c:minorTickMark val="none"/>
        <c:tickLblPos val="none"/>
        <c:crossAx val="75812224"/>
        <c:crosses val="autoZero"/>
        <c:auto val="1"/>
        <c:lblOffset val="100"/>
        <c:baseTimeUnit val="years"/>
      </c:dateAx>
      <c:valAx>
        <c:axId val="758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99.46</c:v>
                </c:pt>
                <c:pt idx="1">
                  <c:v>47.2</c:v>
                </c:pt>
                <c:pt idx="2">
                  <c:v>52.64</c:v>
                </c:pt>
                <c:pt idx="3">
                  <c:v>62.11</c:v>
                </c:pt>
                <c:pt idx="4">
                  <c:v>74.73</c:v>
                </c:pt>
              </c:numCache>
            </c:numRef>
          </c:val>
          <c:extLst>
            <c:ext xmlns:c16="http://schemas.microsoft.com/office/drawing/2014/chart" uri="{C3380CC4-5D6E-409C-BE32-E72D297353CC}">
              <c16:uniqueId val="{00000000-E2A2-4034-BD3D-7B2168F81380}"/>
            </c:ext>
          </c:extLst>
        </c:ser>
        <c:dLbls>
          <c:showLegendKey val="0"/>
          <c:showVal val="0"/>
          <c:showCatName val="0"/>
          <c:showSerName val="0"/>
          <c:showPercent val="0"/>
          <c:showBubbleSize val="0"/>
        </c:dLbls>
        <c:gapWidth val="150"/>
        <c:axId val="75843456"/>
        <c:axId val="75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c:ext xmlns:c16="http://schemas.microsoft.com/office/drawing/2014/chart" uri="{C3380CC4-5D6E-409C-BE32-E72D297353CC}">
              <c16:uniqueId val="{00000001-E2A2-4034-BD3D-7B2168F81380}"/>
            </c:ext>
          </c:extLst>
        </c:ser>
        <c:dLbls>
          <c:showLegendKey val="0"/>
          <c:showVal val="0"/>
          <c:showCatName val="0"/>
          <c:showSerName val="0"/>
          <c:showPercent val="0"/>
          <c:showBubbleSize val="0"/>
        </c:dLbls>
        <c:marker val="1"/>
        <c:smooth val="0"/>
        <c:axId val="75843456"/>
        <c:axId val="75853824"/>
      </c:lineChart>
      <c:dateAx>
        <c:axId val="75843456"/>
        <c:scaling>
          <c:orientation val="minMax"/>
        </c:scaling>
        <c:delete val="1"/>
        <c:axPos val="b"/>
        <c:numFmt formatCode="ge" sourceLinked="1"/>
        <c:majorTickMark val="none"/>
        <c:minorTickMark val="none"/>
        <c:tickLblPos val="none"/>
        <c:crossAx val="75853824"/>
        <c:crosses val="autoZero"/>
        <c:auto val="1"/>
        <c:lblOffset val="100"/>
        <c:baseTimeUnit val="years"/>
      </c:dateAx>
      <c:valAx>
        <c:axId val="75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257.45</c:v>
                </c:pt>
                <c:pt idx="1">
                  <c:v>518.02</c:v>
                </c:pt>
                <c:pt idx="2">
                  <c:v>447.27</c:v>
                </c:pt>
                <c:pt idx="3">
                  <c:v>376.35</c:v>
                </c:pt>
                <c:pt idx="4">
                  <c:v>311.54000000000002</c:v>
                </c:pt>
              </c:numCache>
            </c:numRef>
          </c:val>
          <c:extLst>
            <c:ext xmlns:c16="http://schemas.microsoft.com/office/drawing/2014/chart" uri="{C3380CC4-5D6E-409C-BE32-E72D297353CC}">
              <c16:uniqueId val="{00000000-3814-4B55-AFAF-3DA2CE056311}"/>
            </c:ext>
          </c:extLst>
        </c:ser>
        <c:dLbls>
          <c:showLegendKey val="0"/>
          <c:showVal val="0"/>
          <c:showCatName val="0"/>
          <c:showSerName val="0"/>
          <c:showPercent val="0"/>
          <c:showBubbleSize val="0"/>
        </c:dLbls>
        <c:gapWidth val="150"/>
        <c:axId val="75884800"/>
        <c:axId val="7588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c:ext xmlns:c16="http://schemas.microsoft.com/office/drawing/2014/chart" uri="{C3380CC4-5D6E-409C-BE32-E72D297353CC}">
              <c16:uniqueId val="{00000001-3814-4B55-AFAF-3DA2CE056311}"/>
            </c:ext>
          </c:extLst>
        </c:ser>
        <c:dLbls>
          <c:showLegendKey val="0"/>
          <c:showVal val="0"/>
          <c:showCatName val="0"/>
          <c:showSerName val="0"/>
          <c:showPercent val="0"/>
          <c:showBubbleSize val="0"/>
        </c:dLbls>
        <c:marker val="1"/>
        <c:smooth val="0"/>
        <c:axId val="75884800"/>
        <c:axId val="75886976"/>
      </c:lineChart>
      <c:dateAx>
        <c:axId val="75884800"/>
        <c:scaling>
          <c:orientation val="minMax"/>
        </c:scaling>
        <c:delete val="1"/>
        <c:axPos val="b"/>
        <c:numFmt formatCode="ge" sourceLinked="1"/>
        <c:majorTickMark val="none"/>
        <c:minorTickMark val="none"/>
        <c:tickLblPos val="none"/>
        <c:crossAx val="75886976"/>
        <c:crosses val="autoZero"/>
        <c:auto val="1"/>
        <c:lblOffset val="100"/>
        <c:baseTimeUnit val="years"/>
      </c:dateAx>
      <c:valAx>
        <c:axId val="758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【4,451.38】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【827.80】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伊那市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68310</v>
      </c>
      <c r="AM8" s="50"/>
      <c r="AN8" s="50"/>
      <c r="AO8" s="50"/>
      <c r="AP8" s="50"/>
      <c r="AQ8" s="50"/>
      <c r="AR8" s="50"/>
      <c r="AS8" s="50"/>
      <c r="AT8" s="45">
        <f>データ!T6</f>
        <v>667.93</v>
      </c>
      <c r="AU8" s="45"/>
      <c r="AV8" s="45"/>
      <c r="AW8" s="45"/>
      <c r="AX8" s="45"/>
      <c r="AY8" s="45"/>
      <c r="AZ8" s="45"/>
      <c r="BA8" s="45"/>
      <c r="BB8" s="45">
        <f>データ!U6</f>
        <v>102.27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99.12</v>
      </c>
      <c r="J10" s="45"/>
      <c r="K10" s="45"/>
      <c r="L10" s="45"/>
      <c r="M10" s="45"/>
      <c r="N10" s="45"/>
      <c r="O10" s="45"/>
      <c r="P10" s="45">
        <f>データ!P6</f>
        <v>7.0000000000000007E-2</v>
      </c>
      <c r="Q10" s="45"/>
      <c r="R10" s="45"/>
      <c r="S10" s="45"/>
      <c r="T10" s="45"/>
      <c r="U10" s="45"/>
      <c r="V10" s="45"/>
      <c r="W10" s="45">
        <f>データ!Q6</f>
        <v>100</v>
      </c>
      <c r="X10" s="45"/>
      <c r="Y10" s="45"/>
      <c r="Z10" s="45"/>
      <c r="AA10" s="45"/>
      <c r="AB10" s="45"/>
      <c r="AC10" s="45"/>
      <c r="AD10" s="50">
        <f>データ!R6</f>
        <v>3996</v>
      </c>
      <c r="AE10" s="50"/>
      <c r="AF10" s="50"/>
      <c r="AG10" s="50"/>
      <c r="AH10" s="50"/>
      <c r="AI10" s="50"/>
      <c r="AJ10" s="50"/>
      <c r="AK10" s="2"/>
      <c r="AL10" s="50">
        <f>データ!V6</f>
        <v>48</v>
      </c>
      <c r="AM10" s="50"/>
      <c r="AN10" s="50"/>
      <c r="AO10" s="50"/>
      <c r="AP10" s="50"/>
      <c r="AQ10" s="50"/>
      <c r="AR10" s="50"/>
      <c r="AS10" s="50"/>
      <c r="AT10" s="45">
        <f>データ!W6</f>
        <v>0.01</v>
      </c>
      <c r="AU10" s="45"/>
      <c r="AV10" s="45"/>
      <c r="AW10" s="45"/>
      <c r="AX10" s="45"/>
      <c r="AY10" s="45"/>
      <c r="AZ10" s="45"/>
      <c r="BA10" s="45"/>
      <c r="BB10" s="45">
        <f>データ!X6</f>
        <v>4800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【41.09】</v>
      </c>
      <c r="F85" s="26" t="str">
        <f>データ!AT6</f>
        <v>【4,451.38】</v>
      </c>
      <c r="G85" s="26" t="str">
        <f>データ!BE6</f>
        <v>【827.80】</v>
      </c>
      <c r="H85" s="26" t="str">
        <f>データ!BP6</f>
        <v>【196.19】</v>
      </c>
      <c r="I85" s="26" t="str">
        <f>データ!CA6</f>
        <v>【39.07】</v>
      </c>
      <c r="J85" s="26" t="str">
        <f>データ!CL6</f>
        <v>【485.00】</v>
      </c>
      <c r="K85" s="26" t="str">
        <f>データ!CW6</f>
        <v>【27.09】</v>
      </c>
      <c r="L85" s="26" t="str">
        <f>データ!DH6</f>
        <v>【95.10】</v>
      </c>
      <c r="M85" s="26" t="str">
        <f>データ!DS6</f>
        <v>【37.50】</v>
      </c>
      <c r="N85" s="26" t="str">
        <f>データ!ED6</f>
        <v>【0.00】</v>
      </c>
      <c r="O85" s="26" t="str">
        <f>データ!EO6</f>
        <v>【0.00】</v>
      </c>
    </row>
  </sheetData>
  <sheetProtection algorithmName="SHA-512" hashValue="vOJvXH76G/0bSaaX0vaVW4SHzCV7IVo9OplLu6HxFk4mqm+cYEvn+3DHH2HPxyZojS6WvUDoilqw2MwCRRmR5w==" saltValue="6Om9QqNMNBhEWRbeJrwr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202096</v>
      </c>
      <c r="D6" s="33">
        <f t="shared" si="3"/>
        <v>46</v>
      </c>
      <c r="E6" s="33">
        <f t="shared" si="3"/>
        <v>17</v>
      </c>
      <c r="F6" s="33">
        <f t="shared" si="3"/>
        <v>8</v>
      </c>
      <c r="G6" s="33">
        <f t="shared" si="3"/>
        <v>0</v>
      </c>
      <c r="H6" s="33" t="str">
        <f t="shared" si="3"/>
        <v>長野県　伊那市</v>
      </c>
      <c r="I6" s="33" t="str">
        <f t="shared" si="3"/>
        <v>法適用</v>
      </c>
      <c r="J6" s="33" t="str">
        <f t="shared" si="3"/>
        <v>下水道事業</v>
      </c>
      <c r="K6" s="33" t="str">
        <f t="shared" si="3"/>
        <v>簡易排水</v>
      </c>
      <c r="L6" s="33" t="str">
        <f t="shared" si="3"/>
        <v>J2</v>
      </c>
      <c r="M6" s="33" t="str">
        <f t="shared" si="3"/>
        <v>非設置</v>
      </c>
      <c r="N6" s="34" t="str">
        <f t="shared" si="3"/>
        <v>-</v>
      </c>
      <c r="O6" s="34">
        <f t="shared" si="3"/>
        <v>99.12</v>
      </c>
      <c r="P6" s="34">
        <f t="shared" si="3"/>
        <v>7.0000000000000007E-2</v>
      </c>
      <c r="Q6" s="34">
        <f t="shared" si="3"/>
        <v>100</v>
      </c>
      <c r="R6" s="34">
        <f t="shared" si="3"/>
        <v>3996</v>
      </c>
      <c r="S6" s="34">
        <f t="shared" si="3"/>
        <v>68310</v>
      </c>
      <c r="T6" s="34">
        <f t="shared" si="3"/>
        <v>667.93</v>
      </c>
      <c r="U6" s="34">
        <f t="shared" si="3"/>
        <v>102.27</v>
      </c>
      <c r="V6" s="34">
        <f t="shared" si="3"/>
        <v>48</v>
      </c>
      <c r="W6" s="34">
        <f t="shared" si="3"/>
        <v>0.01</v>
      </c>
      <c r="X6" s="34">
        <f t="shared" si="3"/>
        <v>4800</v>
      </c>
      <c r="Y6" s="35">
        <f>IF(Y7="",NA(),Y7)</f>
        <v>101.58</v>
      </c>
      <c r="Z6" s="35">
        <f t="shared" ref="Z6:AH6" si="4">IF(Z7="",NA(),Z7)</f>
        <v>74.180000000000007</v>
      </c>
      <c r="AA6" s="35">
        <f t="shared" si="4"/>
        <v>77.099999999999994</v>
      </c>
      <c r="AB6" s="35">
        <f t="shared" si="4"/>
        <v>82.06</v>
      </c>
      <c r="AC6" s="35">
        <f t="shared" si="4"/>
        <v>87.73</v>
      </c>
      <c r="AD6" s="35">
        <f t="shared" si="4"/>
        <v>62.56</v>
      </c>
      <c r="AE6" s="35">
        <f t="shared" si="4"/>
        <v>52.3</v>
      </c>
      <c r="AF6" s="35">
        <f t="shared" si="4"/>
        <v>51.22</v>
      </c>
      <c r="AG6" s="35">
        <f t="shared" si="4"/>
        <v>40.090000000000003</v>
      </c>
      <c r="AH6" s="35">
        <f t="shared" si="4"/>
        <v>41.09</v>
      </c>
      <c r="AI6" s="34" t="str">
        <f>IF(AI7="","",IF(AI7="-","【-】","【"&amp;SUBSTITUTE(TEXT(AI7,"#,##0.00"),"-","△")&amp;"】"))</f>
        <v>【41.09】</v>
      </c>
      <c r="AJ6" s="35">
        <f>IF(AJ7="",NA(),AJ7)</f>
        <v>1134.27</v>
      </c>
      <c r="AK6" s="35">
        <f t="shared" ref="AK6:AS6" si="5">IF(AK7="",NA(),AK7)</f>
        <v>1771.71</v>
      </c>
      <c r="AL6" s="35">
        <f t="shared" si="5"/>
        <v>1825.55</v>
      </c>
      <c r="AM6" s="35">
        <f t="shared" si="5"/>
        <v>1751.18</v>
      </c>
      <c r="AN6" s="35">
        <f t="shared" si="5"/>
        <v>1813.14</v>
      </c>
      <c r="AO6" s="35">
        <f t="shared" si="5"/>
        <v>3025.67</v>
      </c>
      <c r="AP6" s="35">
        <f t="shared" si="5"/>
        <v>3997.28</v>
      </c>
      <c r="AQ6" s="35">
        <f t="shared" si="5"/>
        <v>4212.5600000000004</v>
      </c>
      <c r="AR6" s="35">
        <f t="shared" si="5"/>
        <v>4044.84</v>
      </c>
      <c r="AS6" s="35">
        <f t="shared" si="5"/>
        <v>4451.38</v>
      </c>
      <c r="AT6" s="34" t="str">
        <f>IF(AT7="","",IF(AT7="-","【-】","【"&amp;SUBSTITUTE(TEXT(AT7,"#,##0.00"),"-","△")&amp;"】"))</f>
        <v>【4,451.38】</v>
      </c>
      <c r="AU6" s="35">
        <f>IF(AU7="",NA(),AU7)</f>
        <v>4891.37</v>
      </c>
      <c r="AV6" s="35">
        <f t="shared" ref="AV6:BD6" si="6">IF(AV7="",NA(),AV7)</f>
        <v>4689.25</v>
      </c>
      <c r="AW6" s="35">
        <f t="shared" si="6"/>
        <v>1580.96</v>
      </c>
      <c r="AX6" s="35">
        <f t="shared" si="6"/>
        <v>1719.3</v>
      </c>
      <c r="AY6" s="35">
        <f t="shared" si="6"/>
        <v>2469.33</v>
      </c>
      <c r="AZ6" s="35">
        <f t="shared" si="6"/>
        <v>3428.28</v>
      </c>
      <c r="BA6" s="35">
        <f t="shared" si="6"/>
        <v>2845.22</v>
      </c>
      <c r="BB6" s="35">
        <f t="shared" si="6"/>
        <v>1099.01</v>
      </c>
      <c r="BC6" s="35">
        <f t="shared" si="6"/>
        <v>686.41</v>
      </c>
      <c r="BD6" s="35">
        <f t="shared" si="6"/>
        <v>827.8</v>
      </c>
      <c r="BE6" s="34" t="str">
        <f>IF(BE7="","",IF(BE7="-","【-】","【"&amp;SUBSTITUTE(TEXT(BE7,"#,##0.00"),"-","△")&amp;"】"))</f>
        <v>【827.80】</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99.46</v>
      </c>
      <c r="BR6" s="35">
        <f t="shared" ref="BR6:BZ6" si="8">IF(BR7="",NA(),BR7)</f>
        <v>47.2</v>
      </c>
      <c r="BS6" s="35">
        <f t="shared" si="8"/>
        <v>52.64</v>
      </c>
      <c r="BT6" s="35">
        <f t="shared" si="8"/>
        <v>62.11</v>
      </c>
      <c r="BU6" s="35">
        <f t="shared" si="8"/>
        <v>74.73</v>
      </c>
      <c r="BV6" s="35">
        <f t="shared" si="8"/>
        <v>39.99</v>
      </c>
      <c r="BW6" s="35">
        <f t="shared" si="8"/>
        <v>35.83</v>
      </c>
      <c r="BX6" s="35">
        <f t="shared" si="8"/>
        <v>37.06</v>
      </c>
      <c r="BY6" s="35">
        <f t="shared" si="8"/>
        <v>41.35</v>
      </c>
      <c r="BZ6" s="35">
        <f t="shared" si="8"/>
        <v>39.07</v>
      </c>
      <c r="CA6" s="34" t="str">
        <f>IF(CA7="","",IF(CA7="-","【-】","【"&amp;SUBSTITUTE(TEXT(CA7,"#,##0.00"),"-","△")&amp;"】"))</f>
        <v>【39.07】</v>
      </c>
      <c r="CB6" s="35">
        <f>IF(CB7="",NA(),CB7)</f>
        <v>257.45</v>
      </c>
      <c r="CC6" s="35">
        <f t="shared" ref="CC6:CK6" si="9">IF(CC7="",NA(),CC7)</f>
        <v>518.02</v>
      </c>
      <c r="CD6" s="35">
        <f t="shared" si="9"/>
        <v>447.27</v>
      </c>
      <c r="CE6" s="35">
        <f t="shared" si="9"/>
        <v>376.35</v>
      </c>
      <c r="CF6" s="35">
        <f t="shared" si="9"/>
        <v>311.54000000000002</v>
      </c>
      <c r="CG6" s="35">
        <f t="shared" si="9"/>
        <v>477.5</v>
      </c>
      <c r="CH6" s="35">
        <f t="shared" si="9"/>
        <v>528.37</v>
      </c>
      <c r="CI6" s="35">
        <f t="shared" si="9"/>
        <v>514.20000000000005</v>
      </c>
      <c r="CJ6" s="35">
        <f t="shared" si="9"/>
        <v>456.7</v>
      </c>
      <c r="CK6" s="35">
        <f t="shared" si="9"/>
        <v>485</v>
      </c>
      <c r="CL6" s="34" t="str">
        <f>IF(CL7="","",IF(CL7="-","【-】","【"&amp;SUBSTITUTE(TEXT(CL7,"#,##0.00"),"-","△")&amp;"】"))</f>
        <v>【485.00】</v>
      </c>
      <c r="CM6" s="35">
        <f>IF(CM7="",NA(),CM7)</f>
        <v>27.27</v>
      </c>
      <c r="CN6" s="35">
        <f t="shared" ref="CN6:CV6" si="10">IF(CN7="",NA(),CN7)</f>
        <v>18.18</v>
      </c>
      <c r="CO6" s="35">
        <f t="shared" si="10"/>
        <v>20.45</v>
      </c>
      <c r="CP6" s="35">
        <f t="shared" si="10"/>
        <v>22.73</v>
      </c>
      <c r="CQ6" s="35">
        <f t="shared" si="10"/>
        <v>22.73</v>
      </c>
      <c r="CR6" s="35">
        <f t="shared" si="10"/>
        <v>28.81</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95.8</v>
      </c>
      <c r="DD6" s="35">
        <f t="shared" si="11"/>
        <v>94.81</v>
      </c>
      <c r="DE6" s="35">
        <f t="shared" si="11"/>
        <v>94.87</v>
      </c>
      <c r="DF6" s="35">
        <f t="shared" si="11"/>
        <v>94.93</v>
      </c>
      <c r="DG6" s="35">
        <f t="shared" si="11"/>
        <v>95.1</v>
      </c>
      <c r="DH6" s="34" t="str">
        <f>IF(DH7="","",IF(DH7="-","【-】","【"&amp;SUBSTITUTE(TEXT(DH7,"#,##0.00"),"-","△")&amp;"】"))</f>
        <v>【95.10】</v>
      </c>
      <c r="DI6" s="35">
        <f>IF(DI7="",NA(),DI7)</f>
        <v>35.94</v>
      </c>
      <c r="DJ6" s="35">
        <f t="shared" ref="DJ6:DR6" si="12">IF(DJ7="",NA(),DJ7)</f>
        <v>37.869999999999997</v>
      </c>
      <c r="DK6" s="35">
        <f t="shared" si="12"/>
        <v>39.799999999999997</v>
      </c>
      <c r="DL6" s="35">
        <f t="shared" si="12"/>
        <v>41.73</v>
      </c>
      <c r="DM6" s="35">
        <f t="shared" si="12"/>
        <v>43.66</v>
      </c>
      <c r="DN6" s="35">
        <f t="shared" si="12"/>
        <v>33.729999999999997</v>
      </c>
      <c r="DO6" s="35">
        <f t="shared" si="12"/>
        <v>35.67</v>
      </c>
      <c r="DP6" s="35">
        <f t="shared" si="12"/>
        <v>37.61</v>
      </c>
      <c r="DQ6" s="35">
        <f t="shared" si="12"/>
        <v>34.700000000000003</v>
      </c>
      <c r="DR6" s="35">
        <f t="shared" si="12"/>
        <v>37.5</v>
      </c>
      <c r="DS6" s="34" t="str">
        <f>IF(DS7="","",IF(DS7="-","【-】","【"&amp;SUBSTITUTE(TEXT(DS7,"#,##0.00"),"-","△")&amp;"】"))</f>
        <v>【37.50】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2018</v>
      </c>
      <c r="C7" s="37">
        <v>202096</v>
      </c>
      <c r="D7" s="37">
        <v>46</v>
      </c>
      <c r="E7" s="37">
        <v>17</v>
      </c>
      <c r="F7" s="37">
        <v>8</v>
      </c>
      <c r="G7" s="37">
        <v>0</v>
      </c>
      <c r="H7" s="37" t="s">
        <v>96</v>
      </c>
      <c r="I7" s="37" t="s">
        <v>97</v>
      </c>
      <c r="J7" s="37" t="s">
        <v>98</v>
      </c>
      <c r="K7" s="37" t="s">
        <v>99</v>
      </c>
      <c r="L7" s="37" t="s">
        <v>100</v>
      </c>
      <c r="M7" s="37" t="s">
        <v>101</v>
      </c>
      <c r="N7" s="38" t="s">
        <v>102</v>
      </c>
      <c r="O7" s="38">
        <v>99.12</v>
      </c>
      <c r="P7" s="38">
        <v>7.0000000000000007E-2</v>
      </c>
      <c r="Q7" s="38">
        <v>100</v>
      </c>
      <c r="R7" s="38">
        <v>3996</v>
      </c>
      <c r="S7" s="38">
        <v>68310</v>
      </c>
      <c r="T7" s="38">
        <v>667.93</v>
      </c>
      <c r="U7" s="38">
        <v>102.27</v>
      </c>
      <c r="V7" s="38">
        <v>48</v>
      </c>
      <c r="W7" s="38">
        <v>0.01</v>
      </c>
      <c r="X7" s="38">
        <v>4800</v>
      </c>
      <c r="Y7" s="38">
        <v>101.58</v>
      </c>
      <c r="Z7" s="38">
        <v>74.180000000000007</v>
      </c>
      <c r="AA7" s="38">
        <v>77.099999999999994</v>
      </c>
      <c r="AB7" s="38">
        <v>82.06</v>
      </c>
      <c r="AC7" s="38">
        <v>87.73</v>
      </c>
      <c r="AD7" s="38">
        <v>62.56</v>
      </c>
      <c r="AE7" s="38">
        <v>52.3</v>
      </c>
      <c r="AF7" s="38">
        <v>51.22</v>
      </c>
      <c r="AG7" s="38">
        <v>40.090000000000003</v>
      </c>
      <c r="AH7" s="38">
        <v>41.09</v>
      </c>
      <c r="AI7" s="38">
        <v>41.09</v>
      </c>
      <c r="AJ7" s="38">
        <v>1134.27</v>
      </c>
      <c r="AK7" s="38">
        <v>1771.71</v>
      </c>
      <c r="AL7" s="38">
        <v>1825.55</v>
      </c>
      <c r="AM7" s="38">
        <v>1751.18</v>
      </c>
      <c r="AN7" s="38">
        <v>1813.14</v>
      </c>
      <c r="AO7" s="38">
        <v>3025.67</v>
      </c>
      <c r="AP7" s="38">
        <v>3997.28</v>
      </c>
      <c r="AQ7" s="38">
        <v>4212.5600000000004</v>
      </c>
      <c r="AR7" s="38">
        <v>4044.84</v>
      </c>
      <c r="AS7" s="38">
        <v>4451.38</v>
      </c>
      <c r="AT7" s="38">
        <v>4451.38</v>
      </c>
      <c r="AU7" s="38">
        <v>4891.37</v>
      </c>
      <c r="AV7" s="38">
        <v>4689.25</v>
      </c>
      <c r="AW7" s="38">
        <v>1580.96</v>
      </c>
      <c r="AX7" s="38">
        <v>1719.3</v>
      </c>
      <c r="AY7" s="38">
        <v>2469.33</v>
      </c>
      <c r="AZ7" s="38">
        <v>3428.28</v>
      </c>
      <c r="BA7" s="38">
        <v>2845.22</v>
      </c>
      <c r="BB7" s="38">
        <v>1099.01</v>
      </c>
      <c r="BC7" s="38">
        <v>686.41</v>
      </c>
      <c r="BD7" s="38">
        <v>827.8</v>
      </c>
      <c r="BE7" s="38">
        <v>827.8</v>
      </c>
      <c r="BF7" s="38">
        <v>0</v>
      </c>
      <c r="BG7" s="38">
        <v>0</v>
      </c>
      <c r="BH7" s="38">
        <v>0</v>
      </c>
      <c r="BI7" s="38">
        <v>0</v>
      </c>
      <c r="BJ7" s="38">
        <v>0</v>
      </c>
      <c r="BK7" s="38">
        <v>163.30000000000001</v>
      </c>
      <c r="BL7" s="38">
        <v>332.28</v>
      </c>
      <c r="BM7" s="38">
        <v>274.07</v>
      </c>
      <c r="BN7" s="38">
        <v>243.02</v>
      </c>
      <c r="BO7" s="38">
        <v>196.19</v>
      </c>
      <c r="BP7" s="38">
        <v>196.19</v>
      </c>
      <c r="BQ7" s="38">
        <v>99.46</v>
      </c>
      <c r="BR7" s="38">
        <v>47.2</v>
      </c>
      <c r="BS7" s="38">
        <v>52.64</v>
      </c>
      <c r="BT7" s="38">
        <v>62.11</v>
      </c>
      <c r="BU7" s="38">
        <v>74.73</v>
      </c>
      <c r="BV7" s="38">
        <v>39.99</v>
      </c>
      <c r="BW7" s="38">
        <v>35.83</v>
      </c>
      <c r="BX7" s="38">
        <v>37.06</v>
      </c>
      <c r="BY7" s="38">
        <v>41.35</v>
      </c>
      <c r="BZ7" s="38">
        <v>39.07</v>
      </c>
      <c r="CA7" s="38">
        <v>39.07</v>
      </c>
      <c r="CB7" s="38">
        <v>257.45</v>
      </c>
      <c r="CC7" s="38">
        <v>518.02</v>
      </c>
      <c r="CD7" s="38">
        <v>447.27</v>
      </c>
      <c r="CE7" s="38">
        <v>376.35</v>
      </c>
      <c r="CF7" s="38">
        <v>311.54000000000002</v>
      </c>
      <c r="CG7" s="38">
        <v>477.5</v>
      </c>
      <c r="CH7" s="38">
        <v>528.37</v>
      </c>
      <c r="CI7" s="38">
        <v>514.20000000000005</v>
      </c>
      <c r="CJ7" s="38">
        <v>456.7</v>
      </c>
      <c r="CK7" s="38">
        <v>485</v>
      </c>
      <c r="CL7" s="38">
        <v>485</v>
      </c>
      <c r="CM7" s="38">
        <v>27.27</v>
      </c>
      <c r="CN7" s="38">
        <v>18.18</v>
      </c>
      <c r="CO7" s="38">
        <v>20.45</v>
      </c>
      <c r="CP7" s="38">
        <v>22.73</v>
      </c>
      <c r="CQ7" s="38">
        <v>22.73</v>
      </c>
      <c r="CR7" s="38">
        <v>28.81</v>
      </c>
      <c r="CS7" s="38">
        <v>27.46</v>
      </c>
      <c r="CT7" s="38">
        <v>27.55</v>
      </c>
      <c r="CU7" s="38">
        <v>27.26</v>
      </c>
      <c r="CV7" s="38">
        <v>27.09</v>
      </c>
      <c r="CW7" s="38">
        <v>27.09</v>
      </c>
      <c r="CX7" s="38">
        <v>100</v>
      </c>
      <c r="CY7" s="38">
        <v>100</v>
      </c>
      <c r="CZ7" s="38">
        <v>100</v>
      </c>
      <c r="DA7" s="38">
        <v>100</v>
      </c>
      <c r="DB7" s="38">
        <v>100</v>
      </c>
      <c r="DC7" s="38">
        <v>95.8</v>
      </c>
      <c r="DD7" s="38">
        <v>94.81</v>
      </c>
      <c r="DE7" s="38">
        <v>94.87</v>
      </c>
      <c r="DF7" s="38">
        <v>94.93</v>
      </c>
      <c r="DG7" s="38">
        <v>95.1</v>
      </c>
      <c r="DH7" s="38">
        <v>95.1</v>
      </c>
      <c r="DI7" s="38">
        <v>35.94</v>
      </c>
      <c r="DJ7" s="38">
        <v>37.869999999999997</v>
      </c>
      <c r="DK7" s="38">
        <v>39.799999999999997</v>
      </c>
      <c r="DL7" s="38">
        <v>41.73</v>
      </c>
      <c r="DM7" s="38">
        <v>43.66</v>
      </c>
      <c r="DN7" s="38">
        <v>33.729999999999997</v>
      </c>
      <c r="DO7" s="38">
        <v>35.67</v>
      </c>
      <c r="DP7" s="38">
        <v>37.61</v>
      </c>
      <c r="DQ7" s="38">
        <v>34.700000000000003</v>
      </c>
      <c r="DR7" s="38">
        <v>37.5</v>
      </c>
      <c r="DS7" s="38">
        <v>37.5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2019-12-05T04:56:35Z</dcterms:created>
  <dcterms:modified xsi:type="dcterms:W3CDTF">2020-03-26T02:58:24Z</dcterms:modified>
  <cp:category/>
</cp:coreProperties>
</file>