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itcsl-fsv01\lgwan-share\300_農林部\100_農政課\02農業振興係\令和7年度\06 中山間地域の振興\01 中山間地域等直払交付金\99 HP更新\01 申請（国）\集落協定\"/>
    </mc:Choice>
  </mc:AlternateContent>
  <bookViews>
    <workbookView xWindow="28680" yWindow="-120" windowWidth="29040" windowHeight="15840" tabRatio="926"/>
  </bookViews>
  <sheets>
    <sheet name="はじめに" sheetId="34" r:id="rId1"/>
    <sheet name="プルダウンリスト" sheetId="69" state="hidden" r:id="rId2"/>
    <sheet name="参４_申請" sheetId="94" state="hidden" r:id="rId3"/>
    <sheet name="参４_申請_事業計画" sheetId="95" state="hidden" r:id="rId4"/>
    <sheet name="別紙１①" sheetId="24" r:id="rId5"/>
    <sheet name="別紙１②" sheetId="25" r:id="rId6"/>
    <sheet name="別紙１③" sheetId="53" r:id="rId7"/>
    <sheet name="別紙１④" sheetId="54" r:id="rId8"/>
    <sheet name="別紙２①" sheetId="65" r:id="rId9"/>
    <sheet name="別紙３" sheetId="70" r:id="rId10"/>
    <sheet name="別紙４" sheetId="67" r:id="rId11"/>
    <sheet name="別紙５" sheetId="96" r:id="rId12"/>
    <sheet name="別紙７" sheetId="58" r:id="rId13"/>
    <sheet name="別紙７（別添）" sheetId="59" r:id="rId14"/>
    <sheet name="別紙８" sheetId="97" r:id="rId15"/>
    <sheet name="別紙２②（ネットワーク化活動計画）" sheetId="72" r:id="rId16"/>
    <sheet name="別紙２③（ネットワーク化）" sheetId="73" r:id="rId17"/>
    <sheet name="別紙２④（統合）" sheetId="74" r:id="rId18"/>
    <sheet name="別紙２⑤（多様な組織等の参画）" sheetId="75" r:id="rId19"/>
    <sheet name="【選択肢】" sheetId="91" state="hidden" r:id="rId20"/>
  </sheets>
  <definedNames>
    <definedName name="_xlnm.Print_Area" localSheetId="0">はじめに!$A$1:$G$66</definedName>
    <definedName name="_xlnm.Print_Area" localSheetId="6">別紙１③!$A$1:$N$63</definedName>
    <definedName name="_xlnm.Print_Area" localSheetId="7">別紙１④!$A$1:$X$280</definedName>
    <definedName name="_xlnm.Print_Area" localSheetId="8">別紙２①!$A$1:$S$140</definedName>
    <definedName name="採草放牧地">プルダウンリスト!$D$3:$D$9</definedName>
    <definedName name="草地">プルダウンリスト!$C$3:$C$10</definedName>
    <definedName name="地目">プルダウンリスト!$A$2:$D$2</definedName>
    <definedName name="田">プルダウンリスト!$A$3:$A$10</definedName>
    <definedName name="畑">プルダウンリスト!$B$3:$B$10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91" l="1"/>
  <c r="P84" i="91"/>
  <c r="P83" i="91"/>
  <c r="P82" i="91"/>
  <c r="P81" i="91"/>
  <c r="P80" i="91"/>
  <c r="P79" i="91"/>
  <c r="P78" i="91"/>
  <c r="P77" i="91"/>
  <c r="P76" i="91"/>
  <c r="P75" i="91"/>
  <c r="P74" i="91"/>
  <c r="P73"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L24" i="75"/>
  <c r="G21" i="75"/>
  <c r="G23" i="75" s="1"/>
  <c r="D52" i="74"/>
  <c r="D51" i="74"/>
  <c r="D50" i="74"/>
  <c r="D49" i="74"/>
  <c r="D48" i="74"/>
  <c r="D47" i="74"/>
  <c r="B11" i="74"/>
  <c r="B11" i="73"/>
  <c r="B6" i="72"/>
  <c r="C3" i="58"/>
  <c r="O3" i="67"/>
  <c r="A277" i="54"/>
  <c r="A266" i="54"/>
  <c r="A265" i="54"/>
  <c r="A259" i="54"/>
  <c r="A248" i="54"/>
  <c r="I119" i="54"/>
  <c r="F119" i="54"/>
  <c r="D119" i="54"/>
  <c r="B119" i="54"/>
  <c r="I110" i="54"/>
  <c r="F110" i="54"/>
  <c r="D110" i="54"/>
  <c r="B110" i="54"/>
  <c r="K103" i="54"/>
  <c r="B103" i="54"/>
  <c r="N90" i="54"/>
  <c r="N89" i="54"/>
  <c r="S88" i="54"/>
  <c r="P88" i="54"/>
  <c r="N88" i="54"/>
  <c r="E80" i="54"/>
  <c r="B80" i="54"/>
  <c r="J72" i="54"/>
  <c r="H72" i="54"/>
  <c r="E71" i="54"/>
  <c r="B71" i="54"/>
  <c r="Q62" i="54"/>
  <c r="R62" i="54" s="1"/>
  <c r="Q61" i="54"/>
  <c r="R61" i="54" s="1"/>
  <c r="L61" i="54"/>
  <c r="M61" i="54" s="1"/>
  <c r="G61" i="54"/>
  <c r="H61" i="54" s="1"/>
  <c r="V60" i="54"/>
  <c r="W60" i="54" s="1"/>
  <c r="Q60" i="54"/>
  <c r="R60" i="54" s="1"/>
  <c r="L60" i="54"/>
  <c r="M60" i="54" s="1"/>
  <c r="H60" i="54"/>
  <c r="G60" i="54"/>
  <c r="V59" i="54"/>
  <c r="W59" i="54" s="1"/>
  <c r="Q59" i="54"/>
  <c r="R59" i="54" s="1"/>
  <c r="L59" i="54"/>
  <c r="M59" i="54" s="1"/>
  <c r="G59" i="54"/>
  <c r="H59" i="54" s="1"/>
  <c r="V58" i="54"/>
  <c r="W58" i="54" s="1"/>
  <c r="Q58" i="54"/>
  <c r="R58" i="54" s="1"/>
  <c r="L58" i="54"/>
  <c r="M58" i="54" s="1"/>
  <c r="G58" i="54"/>
  <c r="H58" i="54" s="1"/>
  <c r="V57" i="54"/>
  <c r="W57" i="54" s="1"/>
  <c r="Q57" i="54"/>
  <c r="R57" i="54" s="1"/>
  <c r="L57" i="54"/>
  <c r="M57" i="54" s="1"/>
  <c r="G57" i="54"/>
  <c r="H57" i="54" s="1"/>
  <c r="V56" i="54"/>
  <c r="W56" i="54" s="1"/>
  <c r="Q56" i="54"/>
  <c r="R56" i="54" s="1"/>
  <c r="L56" i="54"/>
  <c r="M56" i="54" s="1"/>
  <c r="G56" i="54"/>
  <c r="H56" i="54" s="1"/>
  <c r="H33" i="54"/>
  <c r="A33" i="54"/>
  <c r="A1" i="54"/>
  <c r="H3" i="53"/>
  <c r="H3" i="25"/>
  <c r="F3" i="25"/>
  <c r="D3" i="25"/>
  <c r="B3" i="25"/>
  <c r="B64" i="24"/>
  <c r="R47" i="24"/>
  <c r="O46" i="24"/>
  <c r="O45" i="24"/>
  <c r="J38" i="24"/>
  <c r="D21" i="24"/>
  <c r="D20" i="24"/>
  <c r="D19" i="24"/>
  <c r="G13" i="24"/>
  <c r="G10" i="24"/>
  <c r="G7" i="24"/>
  <c r="G6" i="95"/>
  <c r="G5" i="95"/>
  <c r="E6" i="94"/>
  <c r="E5" i="94"/>
  <c r="E70" i="69"/>
  <c r="D70" i="69"/>
  <c r="E69" i="69"/>
  <c r="D69" i="69"/>
  <c r="E68" i="69"/>
  <c r="D68" i="69"/>
  <c r="E67" i="69"/>
  <c r="D67" i="69"/>
  <c r="E66" i="69"/>
  <c r="D66" i="69"/>
  <c r="E65" i="69"/>
  <c r="D65" i="69"/>
  <c r="E64" i="69"/>
  <c r="D64" i="69"/>
  <c r="E63" i="69"/>
  <c r="D63" i="69"/>
  <c r="E62" i="69"/>
  <c r="D62" i="69"/>
  <c r="E61" i="69"/>
  <c r="D61" i="69"/>
  <c r="E60" i="69"/>
  <c r="D60" i="69"/>
  <c r="E59" i="69"/>
  <c r="D59" i="69"/>
  <c r="E58" i="69"/>
  <c r="D58" i="69"/>
  <c r="E57" i="69"/>
  <c r="D57" i="69"/>
  <c r="E56" i="69"/>
  <c r="D56" i="69"/>
  <c r="E55" i="69"/>
  <c r="D55" i="69"/>
  <c r="E54" i="69"/>
  <c r="D54" i="69"/>
  <c r="E53" i="69"/>
  <c r="D53" i="69"/>
  <c r="E52" i="69"/>
  <c r="D52" i="69"/>
  <c r="E51" i="69"/>
  <c r="D51" i="69"/>
  <c r="E50" i="69"/>
  <c r="D50" i="69"/>
  <c r="D49" i="69"/>
  <c r="E48" i="69"/>
  <c r="D48" i="69"/>
  <c r="E47" i="69"/>
  <c r="D47" i="69"/>
  <c r="E46" i="69"/>
  <c r="D46" i="69"/>
  <c r="E45" i="69"/>
  <c r="D45" i="69"/>
  <c r="E44" i="69"/>
  <c r="D44" i="69"/>
  <c r="E43" i="69"/>
  <c r="D43" i="69"/>
  <c r="D42" i="69"/>
  <c r="D41" i="69"/>
  <c r="D40" i="69"/>
  <c r="D39" i="69"/>
  <c r="D38" i="69"/>
  <c r="D37" i="69"/>
  <c r="D36" i="69"/>
  <c r="D35" i="69"/>
  <c r="D34" i="69"/>
  <c r="D33" i="69"/>
  <c r="D32" i="69"/>
  <c r="D31" i="69"/>
  <c r="D30" i="69"/>
  <c r="D29" i="69"/>
  <c r="D28" i="69"/>
  <c r="D27" i="69"/>
  <c r="D26" i="69"/>
  <c r="D25" i="69"/>
  <c r="D24" i="69"/>
  <c r="D23" i="69"/>
  <c r="D22" i="69"/>
  <c r="D21" i="69"/>
  <c r="D20" i="69"/>
  <c r="D19" i="69"/>
  <c r="D18" i="69"/>
  <c r="D17" i="69"/>
  <c r="D16" i="69"/>
  <c r="D15" i="69"/>
  <c r="F107" i="65"/>
  <c r="U105" i="65"/>
  <c r="I105" i="65"/>
  <c r="J105" i="65" s="1"/>
  <c r="U104" i="65"/>
  <c r="I104" i="65"/>
  <c r="J104" i="65" s="1"/>
  <c r="U103" i="65"/>
  <c r="I103" i="65" s="1"/>
  <c r="J103" i="65" s="1"/>
  <c r="U102" i="65"/>
  <c r="I102" i="65"/>
  <c r="J102" i="65" s="1"/>
  <c r="U101" i="65"/>
  <c r="I101" i="65"/>
  <c r="J101" i="65" s="1"/>
  <c r="U100" i="65"/>
  <c r="I100" i="65"/>
  <c r="J100" i="65" s="1"/>
  <c r="U99" i="65"/>
  <c r="I99" i="65" s="1"/>
  <c r="J99" i="65" s="1"/>
  <c r="U98" i="65"/>
  <c r="I98" i="65"/>
  <c r="J98" i="65" s="1"/>
  <c r="U97" i="65"/>
  <c r="I97" i="65"/>
  <c r="J97" i="65" s="1"/>
  <c r="U96" i="65"/>
  <c r="I96" i="65"/>
  <c r="J96" i="65" s="1"/>
  <c r="U95" i="65"/>
  <c r="I95" i="65" s="1"/>
  <c r="J95" i="65" s="1"/>
  <c r="U94" i="65"/>
  <c r="I94" i="65"/>
  <c r="J94" i="65" s="1"/>
  <c r="U93" i="65"/>
  <c r="I93" i="65"/>
  <c r="J93" i="65" s="1"/>
  <c r="U92" i="65"/>
  <c r="I92" i="65"/>
  <c r="J92" i="65" s="1"/>
  <c r="U91" i="65"/>
  <c r="I91" i="65" s="1"/>
  <c r="J91" i="65" s="1"/>
  <c r="U90" i="65"/>
  <c r="I90" i="65"/>
  <c r="J90" i="65" s="1"/>
  <c r="U89" i="65"/>
  <c r="I89" i="65"/>
  <c r="J89" i="65" s="1"/>
  <c r="U88" i="65"/>
  <c r="I88" i="65" s="1"/>
  <c r="J88" i="65" s="1"/>
  <c r="U87" i="65"/>
  <c r="I87" i="65"/>
  <c r="J87" i="65" s="1"/>
  <c r="U86" i="65"/>
  <c r="I86" i="65"/>
  <c r="J86" i="65" s="1"/>
  <c r="U85" i="65"/>
  <c r="I85" i="65" s="1"/>
  <c r="J85" i="65" s="1"/>
  <c r="U84" i="65"/>
  <c r="I84" i="65" s="1"/>
  <c r="J84" i="65" s="1"/>
  <c r="U83" i="65"/>
  <c r="I83" i="65" s="1"/>
  <c r="J83" i="65" s="1"/>
  <c r="U82" i="65"/>
  <c r="I82" i="65"/>
  <c r="J82" i="65" s="1"/>
  <c r="U81" i="65"/>
  <c r="I81" i="65"/>
  <c r="J81" i="65" s="1"/>
  <c r="U80" i="65"/>
  <c r="I80" i="65" s="1"/>
  <c r="J80" i="65"/>
  <c r="U79" i="65"/>
  <c r="I79" i="65"/>
  <c r="J79" i="65" s="1"/>
  <c r="U78" i="65"/>
  <c r="I78" i="65"/>
  <c r="J78" i="65" s="1"/>
  <c r="U77" i="65"/>
  <c r="I77" i="65" s="1"/>
  <c r="J77" i="65" s="1"/>
  <c r="U76" i="65"/>
  <c r="I76" i="65" s="1"/>
  <c r="J76" i="65" s="1"/>
  <c r="U75" i="65"/>
  <c r="I75" i="65"/>
  <c r="J75" i="65" s="1"/>
  <c r="U74" i="65"/>
  <c r="I74" i="65"/>
  <c r="J74" i="65" s="1"/>
  <c r="U73" i="65"/>
  <c r="I73" i="65"/>
  <c r="J73" i="65" s="1"/>
  <c r="U72" i="65"/>
  <c r="I72" i="65" s="1"/>
  <c r="J72" i="65"/>
  <c r="U71" i="65"/>
  <c r="I71" i="65"/>
  <c r="J71" i="65" s="1"/>
  <c r="U70" i="65"/>
  <c r="I70" i="65"/>
  <c r="J70" i="65" s="1"/>
  <c r="U69" i="65"/>
  <c r="I69" i="65"/>
  <c r="J69" i="65" s="1"/>
  <c r="U68" i="65"/>
  <c r="I68" i="65" s="1"/>
  <c r="J68" i="65" s="1"/>
  <c r="U67" i="65"/>
  <c r="I67" i="65"/>
  <c r="J67" i="65" s="1"/>
  <c r="U66" i="65"/>
  <c r="I66" i="65"/>
  <c r="J66" i="65" s="1"/>
  <c r="U65" i="65"/>
  <c r="I65" i="65"/>
  <c r="J65" i="65" s="1"/>
  <c r="U64" i="65"/>
  <c r="I64" i="65" s="1"/>
  <c r="J64" i="65" s="1"/>
  <c r="U63" i="65"/>
  <c r="I63" i="65"/>
  <c r="J63" i="65" s="1"/>
  <c r="U62" i="65"/>
  <c r="I62" i="65"/>
  <c r="J62" i="65" s="1"/>
  <c r="U61" i="65"/>
  <c r="I61" i="65"/>
  <c r="J61" i="65" s="1"/>
  <c r="U60" i="65"/>
  <c r="I60" i="65" s="1"/>
  <c r="J60" i="65"/>
  <c r="U59" i="65"/>
  <c r="I59" i="65"/>
  <c r="J59" i="65" s="1"/>
  <c r="U58" i="65"/>
  <c r="I58" i="65"/>
  <c r="J58" i="65" s="1"/>
  <c r="U57" i="65"/>
  <c r="I57" i="65"/>
  <c r="J57" i="65" s="1"/>
  <c r="U56" i="65"/>
  <c r="I56" i="65" s="1"/>
  <c r="J56" i="65" s="1"/>
  <c r="U55" i="65"/>
  <c r="I55" i="65"/>
  <c r="J55" i="65" s="1"/>
  <c r="U54" i="65"/>
  <c r="I54" i="65"/>
  <c r="J54" i="65" s="1"/>
  <c r="U53" i="65"/>
  <c r="I53" i="65"/>
  <c r="J53" i="65" s="1"/>
  <c r="U52" i="65"/>
  <c r="I52" i="65" s="1"/>
  <c r="J52" i="65" s="1"/>
  <c r="U51" i="65"/>
  <c r="I51" i="65"/>
  <c r="J51" i="65" s="1"/>
  <c r="U50" i="65"/>
  <c r="I50" i="65"/>
  <c r="J50" i="65" s="1"/>
  <c r="U49" i="65"/>
  <c r="I49" i="65"/>
  <c r="J49" i="65" s="1"/>
  <c r="U48" i="65"/>
  <c r="I48" i="65" s="1"/>
  <c r="J48" i="65"/>
  <c r="U47" i="65"/>
  <c r="I47" i="65"/>
  <c r="J47" i="65" s="1"/>
  <c r="U46" i="65"/>
  <c r="I46" i="65"/>
  <c r="J46" i="65" s="1"/>
  <c r="U45" i="65"/>
  <c r="I45" i="65"/>
  <c r="J45" i="65" s="1"/>
  <c r="U44" i="65"/>
  <c r="I44" i="65" s="1"/>
  <c r="J44" i="65" s="1"/>
  <c r="U43" i="65"/>
  <c r="I43" i="65"/>
  <c r="J43" i="65" s="1"/>
  <c r="U42" i="65"/>
  <c r="I42" i="65"/>
  <c r="J42" i="65" s="1"/>
  <c r="U41" i="65"/>
  <c r="I41" i="65"/>
  <c r="J41" i="65" s="1"/>
  <c r="U40" i="65"/>
  <c r="I40" i="65" s="1"/>
  <c r="J40" i="65" s="1"/>
  <c r="U39" i="65"/>
  <c r="I39" i="65"/>
  <c r="J39" i="65" s="1"/>
  <c r="U38" i="65"/>
  <c r="I38" i="65"/>
  <c r="J38" i="65" s="1"/>
  <c r="U37" i="65"/>
  <c r="I37" i="65"/>
  <c r="J37" i="65" s="1"/>
  <c r="U36" i="65"/>
  <c r="I36" i="65" s="1"/>
  <c r="J36" i="65"/>
  <c r="U35" i="65"/>
  <c r="I35" i="65"/>
  <c r="J35" i="65" s="1"/>
  <c r="U34" i="65"/>
  <c r="I34" i="65"/>
  <c r="J34" i="65" s="1"/>
  <c r="U33" i="65"/>
  <c r="I33" i="65"/>
  <c r="J33" i="65" s="1"/>
  <c r="U32" i="65"/>
  <c r="I32" i="65" s="1"/>
  <c r="J32" i="65" s="1"/>
  <c r="U31" i="65"/>
  <c r="I31" i="65" s="1"/>
  <c r="J31" i="65" s="1"/>
  <c r="U30" i="65"/>
  <c r="I30" i="65"/>
  <c r="J30" i="65" s="1"/>
  <c r="U29" i="65"/>
  <c r="I29" i="65"/>
  <c r="J29" i="65" s="1"/>
  <c r="U28" i="65"/>
  <c r="I28" i="65" s="1"/>
  <c r="J28" i="65" s="1"/>
  <c r="U27" i="65"/>
  <c r="I27" i="65"/>
  <c r="J27" i="65" s="1"/>
  <c r="U26" i="65"/>
  <c r="I26" i="65"/>
  <c r="J26" i="65" s="1"/>
  <c r="U25" i="65"/>
  <c r="I25" i="65"/>
  <c r="J25" i="65" s="1"/>
  <c r="U24" i="65"/>
  <c r="I24" i="65" s="1"/>
  <c r="J24" i="65"/>
  <c r="U23" i="65"/>
  <c r="I23" i="65"/>
  <c r="J23" i="65" s="1"/>
  <c r="U22" i="65"/>
  <c r="I22" i="65"/>
  <c r="J22" i="65" s="1"/>
  <c r="U21" i="65"/>
  <c r="I21" i="65"/>
  <c r="J21" i="65" s="1"/>
  <c r="U20" i="65"/>
  <c r="U19" i="65"/>
  <c r="I19" i="65"/>
  <c r="J19" i="65" s="1"/>
  <c r="U18" i="65"/>
  <c r="I18" i="65" s="1"/>
  <c r="J18" i="65" s="1"/>
  <c r="G8" i="65"/>
  <c r="G6" i="65"/>
  <c r="N33" i="54" l="1"/>
  <c r="E25" i="75"/>
  <c r="N80" i="54"/>
  <c r="S80" i="54" s="1"/>
  <c r="E59" i="54"/>
  <c r="I59" i="54" s="1"/>
  <c r="P72" i="54"/>
  <c r="O62" i="54"/>
  <c r="S62" i="54" s="1"/>
  <c r="T56" i="54"/>
  <c r="X56" i="54" s="1"/>
  <c r="J58" i="54"/>
  <c r="N58" i="54" s="1"/>
  <c r="N110" i="54"/>
  <c r="P110" i="54" s="1"/>
  <c r="A270" i="54" s="1"/>
  <c r="E56" i="54"/>
  <c r="I20" i="65"/>
  <c r="J20" i="65" s="1"/>
  <c r="O61" i="54"/>
  <c r="S61" i="54" s="1"/>
  <c r="E60" i="54"/>
  <c r="I60" i="54" s="1"/>
  <c r="O58" i="54"/>
  <c r="S58" i="54" s="1"/>
  <c r="T57" i="54"/>
  <c r="X57" i="54" s="1"/>
  <c r="J56" i="54"/>
  <c r="O60" i="54"/>
  <c r="S60" i="54" s="1"/>
  <c r="E57" i="54"/>
  <c r="I57" i="54" s="1"/>
  <c r="J61" i="54"/>
  <c r="N61" i="54" s="1"/>
  <c r="T60" i="54"/>
  <c r="X60" i="54" s="1"/>
  <c r="J59" i="54"/>
  <c r="N59" i="54" s="1"/>
  <c r="O57" i="54"/>
  <c r="S57" i="54" s="1"/>
  <c r="T59" i="54"/>
  <c r="X59" i="54" s="1"/>
  <c r="J57" i="54"/>
  <c r="N57" i="54" s="1"/>
  <c r="J60" i="54"/>
  <c r="N60" i="54" s="1"/>
  <c r="N119" i="54"/>
  <c r="P119" i="54" s="1"/>
  <c r="A274" i="54" s="1"/>
  <c r="O56" i="54"/>
  <c r="E58" i="54"/>
  <c r="I58" i="54" s="1"/>
  <c r="T58" i="54"/>
  <c r="X58" i="54" s="1"/>
  <c r="O59" i="54"/>
  <c r="S59" i="54" s="1"/>
  <c r="E61" i="54"/>
  <c r="I61" i="54" s="1"/>
  <c r="A262" i="54"/>
  <c r="P71" i="54"/>
  <c r="E63" i="54" l="1"/>
  <c r="I56" i="54"/>
  <c r="I63" i="54" s="1"/>
  <c r="E48" i="24"/>
  <c r="X63" i="54"/>
  <c r="O63" i="54"/>
  <c r="J47" i="24" s="1"/>
  <c r="K48" i="24"/>
  <c r="S56" i="54"/>
  <c r="S63" i="54" s="1"/>
  <c r="M48" i="24"/>
  <c r="T63" i="54"/>
  <c r="L47" i="24" s="1"/>
  <c r="N56" i="54"/>
  <c r="N63" i="54" s="1"/>
  <c r="J63" i="54"/>
  <c r="G47" i="24" s="1"/>
  <c r="H48" i="24"/>
  <c r="T71" i="54"/>
  <c r="C63" i="54" l="1"/>
  <c r="D47" i="24"/>
  <c r="S47" i="24"/>
  <c r="A256" i="54"/>
  <c r="U240" i="54"/>
  <c r="O47" i="24" l="1"/>
  <c r="F11" i="74"/>
  <c r="F15" i="74" s="1"/>
  <c r="F11" i="73"/>
  <c r="F15" i="73" s="1"/>
</calcChain>
</file>

<file path=xl/sharedStrings.xml><?xml version="1.0" encoding="utf-8"?>
<sst xmlns="http://schemas.openxmlformats.org/spreadsheetml/2006/main" count="1965" uniqueCount="1109">
  <si>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</si>
  <si>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</si>
  <si>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</si>
  <si>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</si>
  <si>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</si>
  <si>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</si>
  <si>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</si>
  <si>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</si>
  <si>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</si>
  <si>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</si>
  <si>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</si>
  <si>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</si>
  <si>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</si>
  <si>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</si>
  <si>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</si>
  <si>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</si>
  <si>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</si>
  <si>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</si>
  <si>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</si>
  <si>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</si>
  <si>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</si>
  <si>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</si>
  <si>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</si>
  <si>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</si>
  <si>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</si>
  <si>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</si>
  <si>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</si>
  <si>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</si>
  <si>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</si>
  <si>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</si>
  <si>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</si>
  <si>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</si>
  <si>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</si>
  <si>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</si>
  <si>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</si>
  <si>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</si>
  <si>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</si>
  <si>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</si>
  <si>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</si>
  <si>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</si>
  <si>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</si>
  <si>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</si>
  <si>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</si>
  <si>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</si>
  <si>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</si>
  <si>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</si>
  <si>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</si>
  <si>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</si>
  <si>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</si>
  <si>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</si>
  <si>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</si>
  <si>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</si>
  <si>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</si>
  <si>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</si>
  <si>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</si>
  <si>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</si>
  <si>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</si>
  <si>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</si>
  <si>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</si>
  <si>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</si>
  <si>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</si>
  <si>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</si>
  <si>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</si>
  <si>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</si>
  <si>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</si>
  <si>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</si>
  <si>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</si>
  <si>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</si>
  <si>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</si>
  <si>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</si>
  <si>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</si>
  <si>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</si>
  <si>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</si>
  <si>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</si>
  <si>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</si>
  <si>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</si>
  <si>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</si>
  <si>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</si>
  <si>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</si>
  <si>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</si>
  <si>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</si>
  <si>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</si>
  <si>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</si>
  <si>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</si>
  <si>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</si>
  <si>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</si>
  <si>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</si>
  <si>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</si>
  <si>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</si>
  <si>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</si>
  <si>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</si>
  <si>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</si>
  <si>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</si>
  <si>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</si>
  <si>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</si>
  <si>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</si>
  <si>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</si>
  <si>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</si>
  <si>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</si>
  <si>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</si>
  <si>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</si>
  <si>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</si>
  <si>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</si>
  <si>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</si>
  <si>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</si>
  <si>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</si>
  <si>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</si>
  <si>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</si>
  <si>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</si>
  <si>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</si>
  <si>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</si>
  <si>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</si>
  <si>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</si>
  <si>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</si>
  <si>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</si>
  <si>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</si>
  <si>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</si>
  <si>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</si>
  <si>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</si>
  <si>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</si>
  <si>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</si>
  <si>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</si>
  <si>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</si>
  <si>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</si>
  <si>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</si>
  <si>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</si>
  <si>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</si>
  <si>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</si>
  <si>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</si>
  <si>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</si>
  <si>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</si>
  <si>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</si>
  <si>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</si>
  <si>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</si>
  <si>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</si>
  <si>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</si>
  <si>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</si>
  <si>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</si>
  <si>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</si>
  <si>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</si>
  <si>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</si>
  <si>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</si>
  <si>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</si>
  <si>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</si>
  <si>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</si>
  <si>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</si>
  <si>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</si>
  <si>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</si>
  <si>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</si>
  <si>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</si>
  <si>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</si>
  <si>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</si>
  <si>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</si>
  <si>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</si>
  <si>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</si>
  <si>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</si>
  <si>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</si>
  <si>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</si>
  <si>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</si>
  <si>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</si>
  <si>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</si>
  <si>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</si>
  <si>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</si>
  <si>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</si>
  <si>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</si>
  <si>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</si>
  <si>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</si>
  <si>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</si>
  <si>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</si>
  <si>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</si>
  <si>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</si>
  <si>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</si>
  <si>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</si>
  <si>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</si>
  <si>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</si>
  <si>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</si>
  <si>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</si>
  <si>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</si>
  <si>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</si>
  <si>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</si>
  <si>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</si>
  <si>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</si>
  <si>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</si>
  <si>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</si>
  <si>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</si>
  <si>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</si>
  <si>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</si>
  <si>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</si>
  <si>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</si>
  <si>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</si>
  <si>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</si>
  <si>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</si>
  <si>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</si>
  <si>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</si>
  <si>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</si>
  <si>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</si>
  <si>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</si>
  <si>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</si>
  <si>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</si>
  <si>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</si>
  <si>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</si>
  <si>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</si>
  <si>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</si>
  <si>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</si>
  <si>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</si>
  <si>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</si>
  <si>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</si>
  <si>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</si>
  <si>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</si>
  <si>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</si>
  <si>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</si>
  <si>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</si>
  <si>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</si>
  <si>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</si>
  <si>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</si>
  <si>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</si>
  <si>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</si>
  <si>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</si>
  <si>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</si>
  <si>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</si>
  <si>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</si>
  <si>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</si>
  <si>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</si>
  <si>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</si>
  <si>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</si>
  <si>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</si>
  <si>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</si>
  <si>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</si>
  <si>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</si>
  <si>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</si>
  <si>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</si>
  <si>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</si>
  <si>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</si>
  <si>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</si>
  <si>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</si>
  <si>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</si>
  <si>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</si>
  <si>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</si>
  <si>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</si>
  <si>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</si>
  <si>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</si>
  <si>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</si>
  <si>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</si>
  <si>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</si>
  <si>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</si>
  <si>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</si>
  <si>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</si>
  <si>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</si>
  <si>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</si>
  <si>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</si>
  <si>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</si>
  <si>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</si>
  <si>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</si>
  <si>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</si>
  <si>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</si>
  <si>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</si>
  <si>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</si>
  <si>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</si>
  <si>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</si>
  <si>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</si>
  <si>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</si>
  <si>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</si>
  <si>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</si>
  <si>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</si>
  <si>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</si>
  <si>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</si>
  <si>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</si>
  <si>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</si>
  <si>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</si>
  <si>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</si>
  <si>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</si>
  <si>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</si>
  <si>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</si>
  <si>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</si>
  <si>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</si>
  <si>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</si>
  <si>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</si>
  <si>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</si>
  <si>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</si>
  <si>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</si>
  <si>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</si>
  <si>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</si>
  <si>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</si>
  <si>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</si>
  <si>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</si>
  <si>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</si>
  <si>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</si>
  <si>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</si>
  <si>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</si>
  <si>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</si>
  <si>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</si>
  <si>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</si>
  <si>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</si>
  <si>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</si>
  <si>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</si>
  <si>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</si>
  <si>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</si>
  <si>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</si>
  <si>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</si>
  <si>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</si>
  <si>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</si>
  <si>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</si>
  <si>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</si>
  <si>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</si>
  <si>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</si>
  <si>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</si>
  <si>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</si>
  <si>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</si>
  <si>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</si>
  <si>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</si>
  <si>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</si>
  <si>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</si>
  <si>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</si>
  <si>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</si>
  <si>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</si>
  <si>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</si>
  <si>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</si>
  <si>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</si>
  <si>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</si>
  <si>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</si>
  <si>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</si>
  <si>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</si>
  <si>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</si>
  <si>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</si>
  <si>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</si>
  <si>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</si>
  <si>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</si>
  <si>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</si>
  <si>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</si>
  <si>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</si>
  <si>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</si>
  <si>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</si>
  <si>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</si>
  <si>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</si>
  <si>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</si>
  <si>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</si>
  <si>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</si>
  <si>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</si>
  <si>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</si>
  <si>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</si>
  <si>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</si>
  <si>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</si>
  <si>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</si>
  <si>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</si>
  <si>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</si>
  <si>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</si>
  <si>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</si>
  <si>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</si>
  <si>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</si>
  <si>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</si>
  <si>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</si>
  <si>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</si>
  <si>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</si>
  <si>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</si>
  <si>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</si>
  <si>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</si>
  <si>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</si>
  <si>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</si>
  <si>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</si>
  <si>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その他</t>
    <rPh sb="2" eb="3">
      <t>タ</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</si>
  <si>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</si>
  <si>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</si>
  <si>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</si>
  <si>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</si>
  <si>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</si>
  <si>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</si>
  <si>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</si>
  <si>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</si>
  <si>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</si>
  <si>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</si>
  <si>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</si>
  <si>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</si>
  <si>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</si>
  <si>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</si>
  <si>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</si>
  <si>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</si>
  <si>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</si>
  <si>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</si>
  <si>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</si>
  <si>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</si>
  <si>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</si>
  <si>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</si>
  <si>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</si>
  <si>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</si>
  <si>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</si>
  <si>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</si>
  <si>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</si>
  <si>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</si>
  <si>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</si>
  <si>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</si>
  <si>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</si>
  <si>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</si>
  <si>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</si>
  <si>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</si>
  <si>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</si>
  <si>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</si>
  <si>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</si>
  <si>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</si>
  <si>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</si>
  <si>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</si>
  <si>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</si>
  <si>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</si>
  <si>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</si>
  <si>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</si>
  <si>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</si>
  <si>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</si>
  <si>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</si>
  <si>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</si>
  <si>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</si>
  <si>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</si>
  <si>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</si>
  <si>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</si>
  <si>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</si>
  <si>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</si>
  <si>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</si>
  <si>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</si>
  <si>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</si>
  <si>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</si>
  <si>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</si>
  <si>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</si>
  <si>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</si>
  <si>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</si>
  <si>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</si>
  <si>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</si>
  <si>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</si>
  <si>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</si>
  <si>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</si>
  <si>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</si>
  <si>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</si>
  <si>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</si>
  <si>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</si>
  <si>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</si>
  <si>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</si>
  <si>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</si>
  <si>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</si>
  <si>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</si>
  <si>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</si>
  <si>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</si>
  <si>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</si>
  <si>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</si>
  <si>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</si>
  <si>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</si>
  <si>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</si>
  <si>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</si>
  <si>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</si>
  <si>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</si>
  <si>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</si>
  <si>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</si>
  <si>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</si>
  <si>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</si>
  <si>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</si>
  <si>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</si>
  <si>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</si>
  <si>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</si>
  <si>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1"/>
  </si>
  <si>
    <t>取組</t>
    <rPh sb="0" eb="2">
      <t>トリクミ</t>
    </rPh>
    <phoneticPr fontId="81"/>
  </si>
  <si>
    <t>対象協定</t>
    <rPh sb="0" eb="4">
      <t>タイショウキョウテイ</t>
    </rPh>
    <phoneticPr fontId="81"/>
  </si>
  <si>
    <t>要記載項目</t>
    <rPh sb="0" eb="3">
      <t>ヨウキサイ</t>
    </rPh>
    <rPh sb="3" eb="5">
      <t>コウモク</t>
    </rPh>
    <phoneticPr fontId="81"/>
  </si>
  <si>
    <r>
      <t>①ネットワーク化</t>
    </r>
    <r>
      <rPr>
        <vertAlign val="superscript"/>
        <sz val="11"/>
        <rFont val="ＭＳ 明朝"/>
        <family val="1"/>
        <charset val="128"/>
      </rPr>
      <t>注２）</t>
    </r>
    <rPh sb="7" eb="8">
      <t>カ</t>
    </rPh>
    <rPh sb="8" eb="9">
      <t>チュウ</t>
    </rPh>
    <phoneticPr fontId="81"/>
  </si>
  <si>
    <t>新たにネットワーク化を行い10ha以上のネットワークを形成する集落協定</t>
    <phoneticPr fontId="81"/>
  </si>
  <si>
    <t>２－１～２－７</t>
    <phoneticPr fontId="81"/>
  </si>
  <si>
    <t>新たにネットワーク化を行う予定はないが、既に10ha以上のネットワークを形成しており、体制の維持、向上を図ろうとする集落協定</t>
    <phoneticPr fontId="81"/>
  </si>
  <si>
    <r>
      <t>②統合</t>
    </r>
    <r>
      <rPr>
        <vertAlign val="superscript"/>
        <sz val="11"/>
        <rFont val="ＭＳ 明朝"/>
        <family val="1"/>
        <charset val="128"/>
      </rPr>
      <t>注３）</t>
    </r>
    <rPh sb="1" eb="3">
      <t>トウゴウ</t>
    </rPh>
    <rPh sb="3" eb="4">
      <t>チュウ</t>
    </rPh>
    <phoneticPr fontId="81"/>
  </si>
  <si>
    <t>新たに統合を行い10ha以上の集落協定を形成する集落協定</t>
    <phoneticPr fontId="81"/>
  </si>
  <si>
    <t>３－１～３－５</t>
    <phoneticPr fontId="81"/>
  </si>
  <si>
    <t>新たに統合を行う予定はないが、既に10ha以上の集落協定となっており、体制の維持、向上を図ろうとする集落協定</t>
    <phoneticPr fontId="81"/>
  </si>
  <si>
    <t>３－２、
３－６、３－７</t>
    <phoneticPr fontId="8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</si>
  <si>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1"/>
  </si>
  <si>
    <t>１組織以上の農業者団体以外の組織又は構成員の10%以上の非農業者が活動に参画する集落協定</t>
    <phoneticPr fontId="81"/>
  </si>
  <si>
    <t>４－１～４－３</t>
    <phoneticPr fontId="8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</si>
  <si>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</si>
  <si>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</si>
  <si>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</si>
  <si>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</si>
  <si>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1"/>
  </si>
  <si>
    <t>第１回変更</t>
    <rPh sb="0" eb="1">
      <t>ダイ</t>
    </rPh>
    <rPh sb="2" eb="3">
      <t>カイ</t>
    </rPh>
    <rPh sb="3" eb="5">
      <t>ヘンコウ</t>
    </rPh>
    <phoneticPr fontId="81"/>
  </si>
  <si>
    <t>第２回変更</t>
    <rPh sb="0" eb="1">
      <t>ダイ</t>
    </rPh>
    <rPh sb="2" eb="3">
      <t>カイ</t>
    </rPh>
    <rPh sb="3" eb="5">
      <t>ヘンコウ</t>
    </rPh>
    <phoneticPr fontId="81"/>
  </si>
  <si>
    <t>第３回変更</t>
    <rPh sb="0" eb="1">
      <t>ダイ</t>
    </rPh>
    <rPh sb="2" eb="3">
      <t>カイ</t>
    </rPh>
    <rPh sb="3" eb="5">
      <t>ヘンコウ</t>
    </rPh>
    <phoneticPr fontId="8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</si>
  <si>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</si>
  <si>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</si>
  <si>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</si>
  <si>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</si>
  <si>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1"/>
  </si>
  <si>
    <t>協定面積</t>
    <rPh sb="0" eb="4">
      <t>キョウテイメンセキ</t>
    </rPh>
    <phoneticPr fontId="81"/>
  </si>
  <si>
    <t>地域計画</t>
    <rPh sb="0" eb="4">
      <t>チイキケイカク</t>
    </rPh>
    <phoneticPr fontId="81"/>
  </si>
  <si>
    <t>現在の連携状況</t>
    <rPh sb="0" eb="2">
      <t>ゲンザイ</t>
    </rPh>
    <rPh sb="3" eb="7">
      <t>レンケイジョウキョウ</t>
    </rPh>
    <phoneticPr fontId="81"/>
  </si>
  <si>
    <t>自協定が存する計画区域内</t>
    <rPh sb="0" eb="3">
      <t>ジキョウテイ</t>
    </rPh>
    <rPh sb="4" eb="5">
      <t>ゾン</t>
    </rPh>
    <rPh sb="7" eb="12">
      <t>ケイカククイキナイ</t>
    </rPh>
    <phoneticPr fontId="81"/>
  </si>
  <si>
    <t>別の計画区域内</t>
    <rPh sb="0" eb="1">
      <t>ベツ</t>
    </rPh>
    <rPh sb="2" eb="7">
      <t>ケイカククイキナイ</t>
    </rPh>
    <phoneticPr fontId="81"/>
  </si>
  <si>
    <t>連携済</t>
    <rPh sb="0" eb="3">
      <t>レンケイズ</t>
    </rPh>
    <phoneticPr fontId="81"/>
  </si>
  <si>
    <t>今後連携</t>
    <rPh sb="0" eb="4">
      <t>コンゴレンケイ</t>
    </rPh>
    <phoneticPr fontId="81"/>
  </si>
  <si>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</si>
  <si>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</si>
  <si>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</si>
  <si>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</si>
  <si>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1"/>
  </si>
  <si>
    <t>①リーダーの人材不足</t>
    <rPh sb="6" eb="10">
      <t>ジンザイブソク</t>
    </rPh>
    <phoneticPr fontId="81"/>
  </si>
  <si>
    <t>⑤農作業機械や施設の不足</t>
    <rPh sb="1" eb="6">
      <t>ノウサギョウキカイ</t>
    </rPh>
    <rPh sb="7" eb="9">
      <t>シセツ</t>
    </rPh>
    <rPh sb="10" eb="12">
      <t>フソク</t>
    </rPh>
    <phoneticPr fontId="81"/>
  </si>
  <si>
    <t>②事務担当者の人材不足</t>
    <rPh sb="1" eb="6">
      <t>ジムタントウシャ</t>
    </rPh>
    <rPh sb="7" eb="11">
      <t>ジンザイブソク</t>
    </rPh>
    <phoneticPr fontId="81"/>
  </si>
  <si>
    <t>⑥知見や技術の不足</t>
    <rPh sb="1" eb="3">
      <t>チケン</t>
    </rPh>
    <rPh sb="4" eb="6">
      <t>ギジュツ</t>
    </rPh>
    <rPh sb="7" eb="9">
      <t>フソク</t>
    </rPh>
    <phoneticPr fontId="81"/>
  </si>
  <si>
    <t>③共同取組活動参加者の附則</t>
    <rPh sb="1" eb="3">
      <t>キョウドウ</t>
    </rPh>
    <rPh sb="3" eb="7">
      <t>トリクミカツドウ</t>
    </rPh>
    <rPh sb="7" eb="10">
      <t>サンカシャ</t>
    </rPh>
    <rPh sb="11" eb="13">
      <t>フソク</t>
    </rPh>
    <phoneticPr fontId="81"/>
  </si>
  <si>
    <t>④農業の担い手の人材不足</t>
    <rPh sb="1" eb="3">
      <t>ノウギョウ</t>
    </rPh>
    <rPh sb="4" eb="5">
      <t>ニナ</t>
    </rPh>
    <rPh sb="6" eb="7">
      <t>テ</t>
    </rPh>
    <rPh sb="8" eb="12">
      <t>ジンザイブソク</t>
    </rPh>
    <phoneticPr fontId="8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</si>
  <si>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</si>
  <si>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</si>
  <si>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</si>
  <si>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1"/>
  </si>
  <si>
    <t>⑥農業の担い手育成</t>
    <rPh sb="1" eb="3">
      <t>ノウギョウ</t>
    </rPh>
    <rPh sb="4" eb="5">
      <t>ニナ</t>
    </rPh>
    <rPh sb="6" eb="7">
      <t>テ</t>
    </rPh>
    <rPh sb="7" eb="9">
      <t>イクセイ</t>
    </rPh>
    <phoneticPr fontId="81"/>
  </si>
  <si>
    <t>⑦地場農産物の加工・販売</t>
    <rPh sb="1" eb="3">
      <t>ジバ</t>
    </rPh>
    <rPh sb="3" eb="6">
      <t>ノウサンブツ</t>
    </rPh>
    <rPh sb="7" eb="9">
      <t>カコウ</t>
    </rPh>
    <rPh sb="10" eb="12">
      <t>ハンバイ</t>
    </rPh>
    <phoneticPr fontId="8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</si>
  <si>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1"/>
  </si>
  <si>
    <t>⑧鳥獣害対策</t>
    <rPh sb="1" eb="6">
      <t>チョウジュウガイタイサク</t>
    </rPh>
    <phoneticPr fontId="81"/>
  </si>
  <si>
    <t>③水路・農道等の維持管理</t>
    <rPh sb="1" eb="3">
      <t>スイロ</t>
    </rPh>
    <rPh sb="4" eb="6">
      <t>ノウドウ</t>
    </rPh>
    <rPh sb="6" eb="7">
      <t>トウ</t>
    </rPh>
    <rPh sb="8" eb="10">
      <t>イジ</t>
    </rPh>
    <rPh sb="10" eb="12">
      <t>カンリ</t>
    </rPh>
    <phoneticPr fontId="81"/>
  </si>
  <si>
    <t>⑨多面的機能を増進する活動</t>
    <rPh sb="1" eb="6">
      <t>タメンテキキノウ</t>
    </rPh>
    <rPh sb="7" eb="9">
      <t>ゾウシン</t>
    </rPh>
    <rPh sb="11" eb="13">
      <t>カツドウ</t>
    </rPh>
    <phoneticPr fontId="81"/>
  </si>
  <si>
    <t>④機械・施設の共同利用</t>
    <rPh sb="1" eb="3">
      <t>キカイ</t>
    </rPh>
    <rPh sb="4" eb="6">
      <t>シセツ</t>
    </rPh>
    <rPh sb="7" eb="9">
      <t>キョウドウ</t>
    </rPh>
    <rPh sb="9" eb="11">
      <t>リヨウ</t>
    </rPh>
    <phoneticPr fontId="81"/>
  </si>
  <si>
    <t>⑤農作業の共同化</t>
    <rPh sb="1" eb="4">
      <t>ノウサギョウ</t>
    </rPh>
    <rPh sb="5" eb="8">
      <t>キョウドウカ</t>
    </rPh>
    <phoneticPr fontId="81"/>
  </si>
  <si>
    <t>２－５．連携方法</t>
    <rPh sb="4" eb="8">
      <t>レンケイホウホウ</t>
    </rPh>
    <phoneticPr fontId="3"/>
  </si>
  <si>
    <t>連携方法</t>
    <rPh sb="0" eb="4">
      <t>レンケイホウホウ</t>
    </rPh>
    <phoneticPr fontId="81"/>
  </si>
  <si>
    <r>
      <t>①協議会型</t>
    </r>
    <r>
      <rPr>
        <vertAlign val="superscript"/>
        <sz val="11"/>
        <rFont val="ＭＳ 明朝"/>
        <family val="1"/>
        <charset val="128"/>
      </rPr>
      <t>注１）</t>
    </r>
    <rPh sb="1" eb="4">
      <t>キョウギカイ</t>
    </rPh>
    <rPh sb="4" eb="5">
      <t>ガタ</t>
    </rPh>
    <rPh sb="5" eb="6">
      <t>チュウ</t>
    </rPh>
    <phoneticPr fontId="81"/>
  </si>
  <si>
    <r>
      <t>③共同委託型</t>
    </r>
    <r>
      <rPr>
        <vertAlign val="superscript"/>
        <sz val="11"/>
        <rFont val="ＭＳ 明朝"/>
        <family val="1"/>
        <charset val="128"/>
      </rPr>
      <t>注３）</t>
    </r>
    <rPh sb="1" eb="5">
      <t>キョウドウイタク</t>
    </rPh>
    <rPh sb="5" eb="6">
      <t>ガタ</t>
    </rPh>
    <rPh sb="6" eb="7">
      <t>チュウ</t>
    </rPh>
    <phoneticPr fontId="81"/>
  </si>
  <si>
    <r>
      <t>②活動連携型</t>
    </r>
    <r>
      <rPr>
        <vertAlign val="superscript"/>
        <sz val="11"/>
        <rFont val="ＭＳ 明朝"/>
        <family val="1"/>
        <charset val="128"/>
      </rPr>
      <t>注２）</t>
    </r>
    <rPh sb="1" eb="3">
      <t>カツドウ</t>
    </rPh>
    <rPh sb="3" eb="5">
      <t>レンケイ</t>
    </rPh>
    <rPh sb="5" eb="6">
      <t>ガタ</t>
    </rPh>
    <rPh sb="6" eb="7">
      <t>チュウ</t>
    </rPh>
    <phoneticPr fontId="8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</si>
  <si>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</si>
  <si>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</si>
  <si>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1"/>
  </si>
  <si>
    <t>R6以前</t>
    <rPh sb="2" eb="4">
      <t>イゼン</t>
    </rPh>
    <phoneticPr fontId="81"/>
  </si>
  <si>
    <t>R7</t>
    <phoneticPr fontId="81"/>
  </si>
  <si>
    <t>R8</t>
    <phoneticPr fontId="81"/>
  </si>
  <si>
    <t>R9</t>
    <phoneticPr fontId="81"/>
  </si>
  <si>
    <t>R10</t>
    <phoneticPr fontId="81"/>
  </si>
  <si>
    <t>R11</t>
    <phoneticPr fontId="81"/>
  </si>
  <si>
    <t>R12以降</t>
    <rPh sb="3" eb="5">
      <t>イコウ</t>
    </rPh>
    <phoneticPr fontId="81"/>
  </si>
  <si>
    <t>ネットワーク化に向けた話合い（協定内）</t>
    <rPh sb="6" eb="7">
      <t>カ</t>
    </rPh>
    <rPh sb="8" eb="9">
      <t>ム</t>
    </rPh>
    <rPh sb="11" eb="13">
      <t>ハナシア</t>
    </rPh>
    <rPh sb="15" eb="18">
      <t>キョウテイナイ</t>
    </rPh>
    <phoneticPr fontId="81"/>
  </si>
  <si>
    <t>ネットワーク化に向けた話合い（協定間）</t>
    <rPh sb="6" eb="7">
      <t>カ</t>
    </rPh>
    <rPh sb="8" eb="9">
      <t>ム</t>
    </rPh>
    <rPh sb="11" eb="13">
      <t>ハナシア</t>
    </rPh>
    <rPh sb="15" eb="17">
      <t>キョウテイ</t>
    </rPh>
    <rPh sb="17" eb="18">
      <t>アイダ</t>
    </rPh>
    <phoneticPr fontId="8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</si>
  <si>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1"/>
  </si>
  <si>
    <t>協議会等の設置（協議会型の場合）</t>
    <rPh sb="0" eb="3">
      <t>キョウギカイ</t>
    </rPh>
    <rPh sb="3" eb="4">
      <t>トウ</t>
    </rPh>
    <rPh sb="5" eb="7">
      <t>セッチ</t>
    </rPh>
    <rPh sb="8" eb="12">
      <t>キョウギカイガタ</t>
    </rPh>
    <rPh sb="13" eb="15">
      <t>バアイ</t>
    </rPh>
    <phoneticPr fontId="81"/>
  </si>
  <si>
    <t>ネットワーク化加算の適用（加算措置を利用する場合）</t>
    <rPh sb="6" eb="7">
      <t>カ</t>
    </rPh>
    <rPh sb="7" eb="9">
      <t>カサン</t>
    </rPh>
    <rPh sb="10" eb="12">
      <t>テキヨウ</t>
    </rPh>
    <rPh sb="13" eb="17">
      <t>カサンソチ</t>
    </rPh>
    <rPh sb="18" eb="20">
      <t>リヨウ</t>
    </rPh>
    <rPh sb="22" eb="24">
      <t>バアイ</t>
    </rPh>
    <phoneticPr fontId="8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</si>
  <si>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</si>
  <si>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</si>
  <si>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</si>
  <si>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1"/>
  </si>
  <si>
    <t>③時期は未定だが将来的に統合を検討する</t>
    <rPh sb="1" eb="3">
      <t>ジキ</t>
    </rPh>
    <rPh sb="4" eb="6">
      <t>ミテイ</t>
    </rPh>
    <rPh sb="8" eb="11">
      <t>ショウライテキ</t>
    </rPh>
    <rPh sb="12" eb="14">
      <t>トウゴウ</t>
    </rPh>
    <rPh sb="15" eb="17">
      <t>ケントウ</t>
    </rPh>
    <phoneticPr fontId="81"/>
  </si>
  <si>
    <t>④未定</t>
    <rPh sb="1" eb="3">
      <t>ミテイ</t>
    </rPh>
    <phoneticPr fontId="81"/>
  </si>
  <si>
    <t>⑤統合は必要ないと考えている</t>
    <rPh sb="1" eb="3">
      <t>トウゴウ</t>
    </rPh>
    <rPh sb="4" eb="6">
      <t>ヒツヨウ</t>
    </rPh>
    <rPh sb="9" eb="10">
      <t>カンガ</t>
    </rPh>
    <phoneticPr fontId="8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</si>
  <si>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</si>
  <si>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</si>
  <si>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</si>
  <si>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</si>
  <si>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</si>
  <si>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</si>
  <si>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1"/>
  </si>
  <si>
    <t>３－４．統合により体制を強化したい活動</t>
    <rPh sb="4" eb="6">
      <t>トウゴウ</t>
    </rPh>
    <rPh sb="9" eb="11">
      <t>タイセイ</t>
    </rPh>
    <rPh sb="12" eb="14">
      <t>キョウカ</t>
    </rPh>
    <rPh sb="17" eb="19">
      <t>カツドウ</t>
    </rPh>
    <phoneticPr fontId="3"/>
  </si>
  <si>
    <t>体制を強化したい活動</t>
    <phoneticPr fontId="81"/>
  </si>
  <si>
    <t>①リーダー等の人材確保</t>
    <rPh sb="5" eb="6">
      <t>トウ</t>
    </rPh>
    <rPh sb="7" eb="9">
      <t>ジンザイ</t>
    </rPh>
    <rPh sb="9" eb="11">
      <t>カクホ</t>
    </rPh>
    <phoneticPr fontId="81"/>
  </si>
  <si>
    <t>⑦農業の担い手育成</t>
    <rPh sb="1" eb="3">
      <t>ノウギョウ</t>
    </rPh>
    <rPh sb="4" eb="5">
      <t>ニナ</t>
    </rPh>
    <rPh sb="6" eb="7">
      <t>テ</t>
    </rPh>
    <rPh sb="7" eb="9">
      <t>イクセイ</t>
    </rPh>
    <phoneticPr fontId="81"/>
  </si>
  <si>
    <t>②事務局機能の強化</t>
    <rPh sb="1" eb="4">
      <t>ジムキョク</t>
    </rPh>
    <rPh sb="4" eb="6">
      <t>キノウ</t>
    </rPh>
    <rPh sb="7" eb="9">
      <t>キョウカ</t>
    </rPh>
    <phoneticPr fontId="81"/>
  </si>
  <si>
    <t>⑧地場農産物の加工・販売</t>
    <rPh sb="1" eb="3">
      <t>ジバ</t>
    </rPh>
    <rPh sb="3" eb="6">
      <t>ノウサンブツ</t>
    </rPh>
    <rPh sb="7" eb="9">
      <t>カコウ</t>
    </rPh>
    <rPh sb="10" eb="12">
      <t>ハンバイ</t>
    </rPh>
    <phoneticPr fontId="8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</si>
  <si>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1"/>
  </si>
  <si>
    <t>⑨鳥獣害対策</t>
    <rPh sb="1" eb="6">
      <t>チョウジュウガイタイサク</t>
    </rPh>
    <phoneticPr fontId="81"/>
  </si>
  <si>
    <t>④水路・農道等の維持管理</t>
    <rPh sb="1" eb="3">
      <t>スイロ</t>
    </rPh>
    <rPh sb="4" eb="6">
      <t>ノウドウ</t>
    </rPh>
    <rPh sb="6" eb="7">
      <t>トウ</t>
    </rPh>
    <rPh sb="8" eb="10">
      <t>イジ</t>
    </rPh>
    <rPh sb="10" eb="12">
      <t>カンリ</t>
    </rPh>
    <phoneticPr fontId="81"/>
  </si>
  <si>
    <t>⑩多面的機能を増進する活動</t>
    <rPh sb="1" eb="6">
      <t>タメンテキキノウ</t>
    </rPh>
    <rPh sb="7" eb="9">
      <t>ゾウシン</t>
    </rPh>
    <rPh sb="11" eb="13">
      <t>カツドウ</t>
    </rPh>
    <phoneticPr fontId="81"/>
  </si>
  <si>
    <t>⑤機械・施設の共同利用</t>
    <rPh sb="1" eb="3">
      <t>キカイ</t>
    </rPh>
    <rPh sb="4" eb="6">
      <t>シセツ</t>
    </rPh>
    <rPh sb="7" eb="9">
      <t>キョウドウ</t>
    </rPh>
    <rPh sb="9" eb="11">
      <t>リヨウ</t>
    </rPh>
    <phoneticPr fontId="81"/>
  </si>
  <si>
    <t>⑥農作業の共同化</t>
    <rPh sb="1" eb="4">
      <t>ノウサギョウ</t>
    </rPh>
    <rPh sb="5" eb="8">
      <t>キョウドウカ</t>
    </rPh>
    <phoneticPr fontId="8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</si>
  <si>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</si>
  <si>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1"/>
  </si>
  <si>
    <t>②統合に向けた話合い（協定間）</t>
    <rPh sb="1" eb="3">
      <t>トウゴウ</t>
    </rPh>
    <rPh sb="4" eb="5">
      <t>ム</t>
    </rPh>
    <rPh sb="7" eb="9">
      <t>ハナシア</t>
    </rPh>
    <rPh sb="11" eb="13">
      <t>キョウテイ</t>
    </rPh>
    <rPh sb="13" eb="14">
      <t>アイダ</t>
    </rPh>
    <phoneticPr fontId="81"/>
  </si>
  <si>
    <t>③統合</t>
    <rPh sb="1" eb="3">
      <t>トウゴウ</t>
    </rPh>
    <phoneticPr fontId="8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</si>
  <si>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1"/>
  </si>
  <si>
    <t>３－６．役員の継承計画</t>
    <rPh sb="4" eb="6">
      <t>ヤクイン</t>
    </rPh>
    <rPh sb="7" eb="11">
      <t>ケイショウケイカク</t>
    </rPh>
    <phoneticPr fontId="3"/>
  </si>
  <si>
    <t>役職名等</t>
    <rPh sb="0" eb="3">
      <t>ヤクショクメイ</t>
    </rPh>
    <rPh sb="3" eb="4">
      <t>トウ</t>
    </rPh>
    <phoneticPr fontId="81"/>
  </si>
  <si>
    <t>氏名（現体制）</t>
    <rPh sb="0" eb="2">
      <t>シメイ</t>
    </rPh>
    <rPh sb="3" eb="6">
      <t>ゲンタイセイ</t>
    </rPh>
    <phoneticPr fontId="81"/>
  </si>
  <si>
    <t>氏名（後任予定者）</t>
    <rPh sb="0" eb="2">
      <t>シメイ</t>
    </rPh>
    <rPh sb="3" eb="8">
      <t>コウニンヨテイシャ</t>
    </rPh>
    <phoneticPr fontId="81"/>
  </si>
  <si>
    <t>継承予定時期</t>
    <rPh sb="0" eb="4">
      <t>ケイショウヨテイ</t>
    </rPh>
    <rPh sb="4" eb="6">
      <t>ジキ</t>
    </rPh>
    <phoneticPr fontId="81"/>
  </si>
  <si>
    <t>代表者</t>
    <rPh sb="0" eb="3">
      <t>ダイヒョウシャ</t>
    </rPh>
    <phoneticPr fontId="81"/>
  </si>
  <si>
    <t>書記担当</t>
    <rPh sb="0" eb="2">
      <t>ショキ</t>
    </rPh>
    <rPh sb="2" eb="4">
      <t>タントウ</t>
    </rPh>
    <phoneticPr fontId="81"/>
  </si>
  <si>
    <t>会計担当</t>
    <rPh sb="0" eb="2">
      <t>カイケイ</t>
    </rPh>
    <rPh sb="2" eb="4">
      <t>タントウ</t>
    </rPh>
    <phoneticPr fontId="81"/>
  </si>
  <si>
    <t>共同機械担当</t>
    <rPh sb="0" eb="4">
      <t>キョウドウキカイ</t>
    </rPh>
    <rPh sb="4" eb="6">
      <t>タントウ</t>
    </rPh>
    <phoneticPr fontId="81"/>
  </si>
  <si>
    <t>土地改良施設担当</t>
    <rPh sb="0" eb="4">
      <t>トチカイリョウ</t>
    </rPh>
    <rPh sb="4" eb="8">
      <t>シセツタントウ</t>
    </rPh>
    <phoneticPr fontId="81"/>
  </si>
  <si>
    <t>法面点検担当</t>
    <rPh sb="0" eb="2">
      <t>ノリメン</t>
    </rPh>
    <rPh sb="2" eb="6">
      <t>テンケンタントウ</t>
    </rPh>
    <phoneticPr fontId="8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</si>
  <si>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1"/>
  </si>
  <si>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</si>
  <si>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</si>
  <si>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</si>
  <si>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</si>
  <si>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1"/>
  </si>
  <si>
    <t>（１）農業者団体以外の組織</t>
    <rPh sb="3" eb="6">
      <t>ノウギョウシャ</t>
    </rPh>
    <rPh sb="6" eb="8">
      <t>ダンタイ</t>
    </rPh>
    <rPh sb="8" eb="10">
      <t>イガイ</t>
    </rPh>
    <rPh sb="11" eb="13">
      <t>ソシキ</t>
    </rPh>
    <phoneticPr fontId="3"/>
  </si>
  <si>
    <t>参画方法</t>
    <rPh sb="0" eb="4">
      <t>サンカクホウホウ</t>
    </rPh>
    <phoneticPr fontId="81"/>
  </si>
  <si>
    <t>組織名</t>
    <rPh sb="0" eb="3">
      <t>ソシキメイ</t>
    </rPh>
    <phoneticPr fontId="81"/>
  </si>
  <si>
    <t>①集落協定の構成員</t>
    <rPh sb="1" eb="5">
      <t>シュウラクキョウテイ</t>
    </rPh>
    <rPh sb="6" eb="9">
      <t>コウセイイン</t>
    </rPh>
    <phoneticPr fontId="81"/>
  </si>
  <si>
    <t>②別途協定等を締結</t>
    <rPh sb="1" eb="3">
      <t>ベット</t>
    </rPh>
    <rPh sb="3" eb="6">
      <t>キョウテイトウ</t>
    </rPh>
    <rPh sb="7" eb="9">
      <t>テイケツ</t>
    </rPh>
    <phoneticPr fontId="8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</si>
  <si>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</si>
  <si>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</si>
  <si>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1"/>
  </si>
  <si>
    <t>人数</t>
    <rPh sb="0" eb="2">
      <t>ニンズウ</t>
    </rPh>
    <phoneticPr fontId="81"/>
  </si>
  <si>
    <t>②別途協定等を締結</t>
    <rPh sb="1" eb="5">
      <t>ベットキョウテイ</t>
    </rPh>
    <rPh sb="5" eb="6">
      <t>トウ</t>
    </rPh>
    <rPh sb="7" eb="9">
      <t>テイケツ</t>
    </rPh>
    <phoneticPr fontId="81"/>
  </si>
  <si>
    <t>合計</t>
    <rPh sb="0" eb="2">
      <t>ゴウケイ</t>
    </rPh>
    <phoneticPr fontId="8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</si>
  <si>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</si>
  <si>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</si>
  <si>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1"/>
  </si>
  <si>
    <t>④知見や技術の不足</t>
    <rPh sb="1" eb="3">
      <t>チケン</t>
    </rPh>
    <rPh sb="4" eb="6">
      <t>ギジュツ</t>
    </rPh>
    <rPh sb="7" eb="9">
      <t>フソク</t>
    </rPh>
    <phoneticPr fontId="81"/>
  </si>
  <si>
    <t>②共同取組活動参加者の不足</t>
    <rPh sb="1" eb="3">
      <t>キョウドウ</t>
    </rPh>
    <rPh sb="3" eb="5">
      <t>トリクミ</t>
    </rPh>
    <rPh sb="5" eb="7">
      <t>カツドウ</t>
    </rPh>
    <rPh sb="7" eb="10">
      <t>サンカシャ</t>
    </rPh>
    <rPh sb="11" eb="13">
      <t>フソク</t>
    </rPh>
    <phoneticPr fontId="81"/>
  </si>
  <si>
    <t>③農業作業の人材不足</t>
    <rPh sb="1" eb="3">
      <t>ノウギョウ</t>
    </rPh>
    <rPh sb="3" eb="5">
      <t>サギョウ</t>
    </rPh>
    <rPh sb="6" eb="8">
      <t>ジンザイ</t>
    </rPh>
    <rPh sb="8" eb="10">
      <t>ブソク</t>
    </rPh>
    <phoneticPr fontId="8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</si>
  <si>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</si>
  <si>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1"/>
  </si>
  <si>
    <t>①事務の適切な実施</t>
    <phoneticPr fontId="81"/>
  </si>
  <si>
    <t>⑥鳥獣害対策</t>
    <rPh sb="1" eb="3">
      <t>チョウジュウ</t>
    </rPh>
    <rPh sb="3" eb="4">
      <t>ガイ</t>
    </rPh>
    <rPh sb="4" eb="6">
      <t>タイサク</t>
    </rPh>
    <phoneticPr fontId="81"/>
  </si>
  <si>
    <t>⑦多面的機能を増進する活動</t>
    <phoneticPr fontId="81"/>
  </si>
  <si>
    <t>④農作業</t>
    <rPh sb="1" eb="4">
      <t>ノウサギョウ</t>
    </rPh>
    <phoneticPr fontId="81"/>
  </si>
  <si>
    <t>⑤地場農産物の加工・販売</t>
    <rPh sb="1" eb="3">
      <t>ジバ</t>
    </rPh>
    <rPh sb="3" eb="6">
      <t>ノウサンブツ</t>
    </rPh>
    <rPh sb="7" eb="9">
      <t>カコウ</t>
    </rPh>
    <rPh sb="10" eb="12">
      <t>ハンバイ</t>
    </rPh>
    <phoneticPr fontId="81"/>
  </si>
  <si>
    <t>①＋②が③に占める割合</t>
    <phoneticPr fontId="3"/>
  </si>
  <si>
    <t>（小数点以下切り捨て）</t>
    <phoneticPr fontId="3"/>
  </si>
  <si>
    <t>③集落協定の全構成員数（集落協定の構成員数（農業者数＋①※組織数は含めない）に②を加えた人数）</t>
    <phoneticPr fontId="8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</si>
  <si>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</si>
  <si>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</si>
  <si>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</si>
  <si>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</si>
  <si>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</si>
  <si>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</si>
  <si>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</si>
  <si>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</si>
  <si>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</si>
  <si>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</si>
  <si>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</si>
  <si>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</si>
  <si>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</si>
  <si>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</si>
  <si>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</si>
  <si>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</si>
  <si>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</si>
  <si>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</si>
  <si>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</si>
  <si>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</si>
  <si>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</si>
  <si>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</si>
  <si>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ふりがな</t>
    <phoneticPr fontId="3"/>
  </si>
  <si>
    <t>①</t>
    <phoneticPr fontId="3"/>
  </si>
  <si>
    <t>②</t>
    <phoneticPr fontId="3"/>
  </si>
  <si>
    <t>③</t>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</si>
  <si>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</si>
  <si>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</si>
  <si>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</si>
  <si>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</si>
  <si>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</si>
  <si>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</si>
  <si>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</si>
  <si>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</si>
  <si>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この線より上に行を挿入してください。</t>
  </si>
  <si>
    <t>支払区分</t>
    <rPh sb="0" eb="2">
      <t>シハライ</t>
    </rPh>
    <rPh sb="2" eb="4">
      <t>クブン</t>
    </rPh>
    <phoneticPr fontId="3"/>
  </si>
  <si>
    <t>活動項目</t>
    <rPh sb="0" eb="2">
      <t>カツドウ</t>
    </rPh>
    <rPh sb="2" eb="4">
      <t>コウモク</t>
    </rPh>
    <phoneticPr fontId="3"/>
  </si>
  <si>
    <t>事務処理</t>
    <rPh sb="0" eb="2">
      <t>ジム</t>
    </rPh>
    <rPh sb="2" eb="4">
      <t>ショリ</t>
    </rPh>
    <phoneticPr fontId="3"/>
  </si>
  <si>
    <t>点検</t>
    <rPh sb="0" eb="2">
      <t>テンケン</t>
    </rPh>
    <phoneticPr fontId="3"/>
  </si>
  <si>
    <t>計画策定</t>
    <rPh sb="0" eb="2">
      <t>ケイカク</t>
    </rPh>
    <rPh sb="2" eb="4">
      <t>サクテイ</t>
    </rPh>
    <phoneticPr fontId="3"/>
  </si>
  <si>
    <t>研修</t>
    <rPh sb="0" eb="2">
      <t>ケンシュウ</t>
    </rPh>
    <phoneticPr fontId="3"/>
  </si>
  <si>
    <t>実践活動</t>
    <rPh sb="0" eb="2">
      <t>ジッセン</t>
    </rPh>
    <rPh sb="2" eb="4">
      <t>カツドウ</t>
    </rPh>
    <phoneticPr fontId="3"/>
  </si>
  <si>
    <t>共通</t>
    <rPh sb="0" eb="2">
      <t>キョウツウ</t>
    </rPh>
    <phoneticPr fontId="3"/>
  </si>
  <si>
    <t>-</t>
    <phoneticPr fontId="3"/>
  </si>
  <si>
    <t>農用地</t>
    <rPh sb="0" eb="3">
      <t>ノウヨウチ</t>
    </rPh>
    <phoneticPr fontId="3"/>
  </si>
  <si>
    <t>水質保全</t>
    <rPh sb="0" eb="2">
      <t>スイシツ</t>
    </rPh>
    <rPh sb="2" eb="4">
      <t>ホゼン</t>
    </rPh>
    <phoneticPr fontId="3"/>
  </si>
  <si>
    <t>啓発・普及</t>
    <rPh sb="0" eb="2">
      <t>ケイハツ</t>
    </rPh>
    <rPh sb="3" eb="5">
      <t>フキュウ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</si>
  <si>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</si>
  <si>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</si>
  <si>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</si>
  <si>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</si>
  <si>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</si>
  <si>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</si>
  <si>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</si>
  <si>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</si>
  <si>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</si>
  <si>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</si>
  <si>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</si>
  <si>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</si>
  <si>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</si>
  <si>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</si>
  <si>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</si>
  <si>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</si>
  <si>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</si>
  <si>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</si>
  <si>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</si>
  <si>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</si>
  <si>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</si>
  <si>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</si>
  <si>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</si>
  <si>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</si>
  <si>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</si>
  <si>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</si>
  <si>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</si>
  <si>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</si>
  <si>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</si>
  <si>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</si>
  <si>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</si>
  <si>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</si>
  <si>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</si>
  <si>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</si>
  <si>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</si>
  <si>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</si>
  <si>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</si>
  <si>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</si>
  <si>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</si>
  <si>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</si>
  <si>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</si>
  <si>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</si>
  <si>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</si>
  <si>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</si>
  <si>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</si>
  <si>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</si>
  <si>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</si>
  <si>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</si>
  <si>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</si>
  <si>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</si>
  <si>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</si>
  <si>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</si>
  <si>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</si>
  <si>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</si>
  <si>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8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</si>
  <si>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</si>
  <si>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</si>
  <si>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</si>
  <si>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</si>
  <si>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</si>
  <si>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</si>
  <si>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</si>
  <si>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</si>
  <si>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</si>
  <si>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</si>
  <si>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</si>
  <si>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</si>
  <si>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</si>
  <si>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</si>
  <si>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</si>
  <si>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</si>
  <si>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</si>
  <si>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</si>
  <si>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</si>
  <si>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</si>
  <si>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</si>
  <si>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</si>
  <si>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</si>
  <si>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</si>
  <si>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</si>
  <si>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</si>
  <si>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</si>
  <si>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</si>
  <si>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</si>
  <si>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</si>
  <si>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</si>
  <si>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</si>
  <si>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</si>
  <si>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</si>
  <si>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</si>
  <si>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</si>
  <si>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</si>
  <si>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</si>
  <si>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</si>
  <si>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</si>
  <si>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</si>
  <si>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</si>
  <si>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</si>
  <si>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</si>
  <si>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</si>
  <si>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</si>
  <si>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</si>
  <si>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</si>
  <si>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</si>
  <si>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</si>
  <si>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</si>
  <si>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</si>
  <si>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</si>
  <si>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</si>
  <si>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</si>
  <si>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</si>
  <si>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</si>
  <si>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</si>
  <si>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</si>
  <si>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</si>
  <si>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</si>
  <si>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</si>
  <si>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</si>
  <si>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</si>
  <si>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</si>
  <si>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</si>
  <si>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</si>
  <si>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</si>
  <si>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</si>
  <si>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</si>
  <si>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</si>
  <si>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</si>
  <si>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</si>
  <si>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</si>
  <si>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</si>
  <si>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</si>
  <si>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</si>
  <si>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</si>
  <si>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</si>
  <si>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</si>
  <si>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</si>
  <si>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</si>
  <si>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</si>
  <si>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</si>
  <si>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</si>
  <si>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</si>
  <si>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</si>
  <si>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</si>
  <si>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</si>
  <si>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</si>
  <si>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</si>
  <si>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</si>
  <si>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</si>
  <si>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</si>
  <si>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</si>
  <si>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</si>
  <si>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</si>
  <si>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</si>
  <si>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</si>
  <si>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</si>
  <si>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</si>
  <si>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</si>
  <si>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</si>
  <si>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</si>
  <si>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</si>
  <si>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</si>
  <si>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</si>
  <si>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</si>
  <si>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</si>
  <si>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</si>
  <si>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</si>
  <si>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</si>
  <si>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</si>
  <si>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</si>
  <si>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</si>
  <si>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</si>
  <si>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</si>
  <si>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</si>
  <si>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</si>
  <si>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</si>
  <si>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</si>
  <si>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</si>
  <si>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</si>
  <si>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</si>
  <si>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（参考）</t>
    <rPh sb="1" eb="3">
      <t>サンコウ</t>
    </rPh>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</si>
  <si>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</si>
  <si>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</si>
  <si>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</si>
  <si>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</si>
  <si>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</si>
  <si>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</si>
  <si>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</si>
  <si>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</si>
  <si>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</si>
  <si>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</si>
  <si>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</si>
  <si>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</si>
  <si>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</si>
  <si>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</si>
  <si>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</si>
  <si>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07"/>
  </si>
  <si>
    <t>１ 多面的機能発揮促進事業の目標</t>
    <phoneticPr fontId="107"/>
  </si>
  <si>
    <t>１．現況</t>
    <rPh sb="2" eb="4">
      <t>ゲンキョウ</t>
    </rPh>
    <phoneticPr fontId="107"/>
  </si>
  <si>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</si>
  <si>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07"/>
  </si>
  <si>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</si>
  <si>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07"/>
  </si>
  <si>
    <t>　（１）多面的機能発揮促進事業の種類及び実施区域</t>
    <phoneticPr fontId="107"/>
  </si>
  <si>
    <t>　　① 種類（実施するものに○を付すこと。）</t>
    <phoneticPr fontId="107"/>
  </si>
  <si>
    <r>
      <t>１号事業</t>
    </r>
    <r>
      <rPr>
        <sz val="12"/>
        <color indexed="8"/>
        <rFont val="ＭＳ 明朝"/>
        <family val="1"/>
        <charset val="128"/>
      </rPr>
      <t>（多面的機能支払交付金）</t>
    </r>
    <phoneticPr fontId="107"/>
  </si>
  <si>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7"/>
  </si>
  <si>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07"/>
  </si>
  <si>
    <r>
      <t>２号事業</t>
    </r>
    <r>
      <rPr>
        <sz val="12"/>
        <color indexed="8"/>
        <rFont val="ＭＳ 明朝"/>
        <family val="1"/>
        <charset val="128"/>
      </rPr>
      <t>（中山間地域等直接支払交付金）</t>
    </r>
    <phoneticPr fontId="107"/>
  </si>
  <si>
    <r>
      <t>３号事業</t>
    </r>
    <r>
      <rPr>
        <sz val="12"/>
        <color indexed="8"/>
        <rFont val="ＭＳ 明朝"/>
        <family val="1"/>
        <charset val="128"/>
      </rPr>
      <t>（環境保全型農業直接支払交付金）</t>
    </r>
    <phoneticPr fontId="107"/>
  </si>
  <si>
    <r>
      <t>４号事業</t>
    </r>
    <r>
      <rPr>
        <sz val="12"/>
        <color indexed="8"/>
        <rFont val="ＭＳ 明朝"/>
        <family val="1"/>
        <charset val="128"/>
      </rPr>
      <t>（その他農業の有する多面的機能の発揮の促進に資する事業）</t>
    </r>
    <phoneticPr fontId="107"/>
  </si>
  <si>
    <t>　　② 実施区域</t>
    <phoneticPr fontId="107"/>
  </si>
  <si>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</si>
  <si>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07"/>
  </si>
  <si>
    <t>　　②２号事業</t>
    <rPh sb="4" eb="5">
      <t>ゴウ</t>
    </rPh>
    <rPh sb="5" eb="7">
      <t>ジギョウ</t>
    </rPh>
    <phoneticPr fontId="107"/>
  </si>
  <si>
    <t xml:space="preserve">  　 １）農業生産活動の内容</t>
    <rPh sb="6" eb="8">
      <t>ノウギョウ</t>
    </rPh>
    <rPh sb="8" eb="10">
      <t>セイサン</t>
    </rPh>
    <rPh sb="10" eb="12">
      <t>カツドウ</t>
    </rPh>
    <rPh sb="13" eb="15">
      <t>ナイヨウ</t>
    </rPh>
    <phoneticPr fontId="107"/>
  </si>
  <si>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07"/>
  </si>
  <si>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</si>
  <si>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07"/>
  </si>
  <si>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</si>
  <si>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07"/>
  </si>
  <si>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</si>
  <si>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　１　交付金は、集落を代表して</t>
    <phoneticPr fontId="3"/>
  </si>
  <si>
    <t>が市町村より受け取る。</t>
    <phoneticPr fontId="3"/>
  </si>
  <si>
    <t>年度土地改良通年施行実施計画書</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</si>
  <si>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</si>
  <si>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</si>
  <si>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</si>
  <si>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</si>
  <si>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</si>
  <si>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</si>
  <si>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</si>
  <si>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</si>
  <si>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</si>
  <si>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</si>
  <si>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</si>
  <si>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</si>
  <si>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</si>
  <si>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</si>
  <si>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</si>
  <si>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</si>
  <si>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</si>
  <si>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</si>
  <si>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</si>
  <si>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に要する経費（具体的に記入）</t>
    <rPh sb="7" eb="10">
      <t>グタイテキ</t>
    </rPh>
    <rPh sb="11" eb="13">
      <t>キニュウ</t>
    </rPh>
    <phoneticPr fontId="3"/>
  </si>
  <si>
    <t>　○ 使途：　</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</si>
  <si>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</si>
  <si>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</si>
  <si>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</si>
  <si>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</si>
  <si>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</si>
  <si>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</si>
  <si>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</si>
  <si>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</si>
  <si>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</si>
  <si>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</si>
  <si>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</si>
  <si>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</si>
  <si>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</si>
  <si>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</si>
  <si>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</si>
  <si>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</si>
  <si>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</si>
  <si>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</si>
  <si>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</si>
  <si>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</si>
  <si>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</si>
  <si>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</si>
  <si>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</si>
  <si>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</si>
  <si>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</si>
  <si>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</si>
  <si>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</si>
  <si>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</si>
  <si>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</si>
  <si>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</si>
  <si>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</si>
  <si>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</si>
  <si>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</si>
  <si>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</si>
  <si>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</si>
  <si>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</si>
  <si>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</si>
  <si>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</si>
  <si>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</si>
  <si>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</si>
  <si>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</si>
  <si>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</si>
  <si>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</si>
  <si>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</si>
  <si>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</si>
  <si>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1"/>
  </si>
  <si>
    <t>④その他（</t>
    <rPh sb="3" eb="4">
      <t>タ</t>
    </rPh>
    <phoneticPr fontId="81"/>
  </si>
  <si>
    <t>　　　）</t>
    <phoneticPr fontId="3"/>
  </si>
  <si>
    <t>⑥その他（</t>
    <rPh sb="3" eb="4">
      <t>タ</t>
    </rPh>
    <phoneticPr fontId="8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</si>
  <si>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</si>
  <si>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</si>
  <si>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</si>
  <si>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</si>
  <si>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</si>
  <si>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</si>
  <si>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</si>
  <si>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</si>
  <si>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</si>
  <si>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</si>
  <si>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</si>
  <si>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</si>
  <si>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</si>
  <si>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</si>
  <si>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</si>
  <si>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</si>
  <si>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</si>
  <si>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</si>
  <si>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</si>
  <si>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</si>
  <si>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</si>
  <si>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</si>
  <si>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</si>
  <si>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</si>
  <si>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</si>
  <si>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</si>
  <si>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</si>
  <si>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</si>
  <si>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</si>
  <si>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</si>
  <si>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</si>
  <si>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</si>
  <si>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</si>
  <si>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</si>
  <si>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</si>
  <si>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</si>
  <si>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</si>
  <si>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</si>
  <si>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</si>
  <si>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</si>
  <si>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</si>
  <si>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</si>
  <si>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</si>
  <si>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</si>
  <si>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</si>
  <si>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</si>
  <si>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</si>
  <si>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</si>
  <si>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</si>
  <si>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</si>
  <si>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</si>
  <si>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</si>
  <si>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</si>
  <si>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</si>
  <si>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</si>
  <si>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</si>
  <si>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</si>
  <si>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</si>
  <si>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</si>
  <si>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</si>
  <si>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</si>
  <si>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</si>
  <si>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</si>
  <si>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</si>
  <si>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</si>
  <si>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</si>
  <si>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別紙７（別添）</t>
    <rPh sb="4" eb="6">
      <t>ベッテン</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</si>
  <si>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</si>
  <si>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</si>
  <si>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</si>
  <si>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</si>
  <si>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</si>
  <si>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 xml:space="preserve">別紙様式１
</t>
    </r>
    <r>
      <rPr>
        <sz val="8"/>
        <rFont val="メイリオ"/>
        <family val="3"/>
        <charset val="128"/>
      </rPr>
      <t>（共通部分）</t>
    </r>
    <phoneticPr fontId="3"/>
  </si>
  <si>
    <t>ウ）その他（</t>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</si>
  <si>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</si>
  <si>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</si>
  <si>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</si>
  <si>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</si>
  <si>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</si>
  <si>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</si>
  <si>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</si>
  <si>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</si>
  <si>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</si>
  <si>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</si>
  <si>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</si>
  <si>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</si>
  <si>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</si>
  <si>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</si>
  <si>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</si>
  <si>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</si>
  <si>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</si>
  <si>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</si>
  <si>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</si>
  <si>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</si>
  <si>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</si>
  <si>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</si>
  <si>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</si>
  <si>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</si>
  <si>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</si>
  <si>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</si>
  <si>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</si>
  <si>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</si>
  <si>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</si>
  <si>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</si>
  <si>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④その他（自由記載）</t>
    <phoneticPr fontId="3"/>
  </si>
  <si>
    <t>その他（自由記載）</t>
    <phoneticPr fontId="3"/>
  </si>
  <si>
    <t>（自由記載）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</si>
  <si>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</si>
  <si>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</si>
  <si>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</si>
  <si>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</si>
  <si>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</si>
  <si>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</si>
  <si>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</si>
  <si>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</si>
  <si>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8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</si>
  <si>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07"/>
  </si>
  <si>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</si>
  <si>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</si>
  <si>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</si>
  <si>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</si>
  <si>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</si>
  <si>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</si>
  <si>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</si>
  <si>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</si>
  <si>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</si>
  <si>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</si>
  <si>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</si>
  <si>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</si>
  <si>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</si>
  <si>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</si>
  <si>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</si>
  <si>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</si>
  <si>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</si>
  <si>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</si>
  <si>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</si>
  <si>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</si>
  <si>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</si>
  <si>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</si>
  <si>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</si>
  <si>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長野県</t>
    <rPh sb="0" eb="2">
      <t>ナガノ</t>
    </rPh>
    <rPh sb="2" eb="3">
      <t>ケン</t>
    </rPh>
    <phoneticPr fontId="3"/>
  </si>
  <si>
    <t>伊那市</t>
    <rPh sb="0" eb="3">
      <t>イナシ</t>
    </rPh>
    <phoneticPr fontId="3"/>
  </si>
  <si>
    <t xml:space="preserve">③その他（別途の規約）
</t>
    <phoneticPr fontId="3"/>
  </si>
  <si>
    <t>令和10年度</t>
  </si>
  <si>
    <t>令和11年度</t>
  </si>
  <si>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</si>
  <si>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</si>
  <si>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</si>
  <si>
    <r>
      <rPr>
        <sz val="9"/>
        <rFont val="ＭＳ ゴシック"/>
        <family val="3"/>
        <charset val="128"/>
      </rPr>
      <t>［超急傾斜農地の保全］</t>
    </r>
    <r>
      <rPr>
        <sz val="9"/>
        <color rgb="FFFF0000"/>
        <rFont val="ＭＳ ゴシック"/>
        <family val="3"/>
        <charset val="128"/>
      </rPr>
      <t xml:space="preserve">
</t>
    </r>
    <r>
      <rPr>
        <sz val="9"/>
        <rFont val="ＭＳ ゴシック"/>
        <family val="3"/>
        <charset val="128"/>
      </rPr>
      <t>［農産物の販売促進等］</t>
    </r>
    <r>
      <rPr>
        <sz val="9"/>
        <color rgb="FFFF0000"/>
        <rFont val="ＭＳ ゴシック"/>
        <family val="3"/>
        <charset val="128"/>
      </rPr>
      <t xml:space="preserve">
</t>
    </r>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</si>
  <si>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</si>
  <si>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t>
    </r>
    <phoneticPr fontId="3"/>
  </si>
  <si>
    <r>
      <rPr>
        <sz val="9"/>
        <rFont val="ＭＳ ゴシック"/>
        <family val="3"/>
        <charset val="128"/>
      </rPr>
      <t>［新たな人材の確保に関する取組］</t>
    </r>
    <r>
      <rPr>
        <sz val="9"/>
        <color rgb="FFFF0000"/>
        <rFont val="ＭＳ ゴシック"/>
        <family val="3"/>
        <charset val="128"/>
      </rPr>
      <t xml:space="preserve">
</t>
    </r>
    <r>
      <rPr>
        <sz val="9"/>
        <rFont val="ＭＳ ゴシック"/>
        <family val="3"/>
        <charset val="128"/>
      </rPr>
      <t xml:space="preserve">[集落機能を強化する取組]
</t>
    </r>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</si>
  <si>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81"/>
  </si>
  <si>
    <t xml:space="preserve">（２－２～２－５を踏まえたネットワーク化の進め方を記載）
</t>
    <phoneticPr fontId="81"/>
  </si>
  <si>
    <t xml:space="preserve">（該当する課題について詳細を記載）
</t>
    <rPh sb="1" eb="3">
      <t>ガイトウ</t>
    </rPh>
    <rPh sb="5" eb="7">
      <t>カダイ</t>
    </rPh>
    <rPh sb="11" eb="13">
      <t>ショウサイ</t>
    </rPh>
    <rPh sb="14" eb="16">
      <t>キサイ</t>
    </rPh>
    <phoneticPr fontId="81"/>
  </si>
  <si>
    <t xml:space="preserve">（３－２～３－４を踏まえた統合の進め方を記載）
</t>
    <phoneticPr fontId="81"/>
  </si>
  <si>
    <r>
      <t xml:space="preserve">（役員の継承に向けた取組を記載）
</t>
    </r>
    <r>
      <rPr>
        <sz val="11"/>
        <rFont val="ＭＳ 明朝"/>
        <family val="1"/>
        <charset val="128"/>
      </rPr>
      <t xml:space="preserve">
</t>
    </r>
    <phoneticPr fontId="81"/>
  </si>
  <si>
    <t xml:space="preserve">（構成員や活動参加者の安定的な確保に向けた取組を記載）
</t>
    <phoneticPr fontId="81"/>
  </si>
  <si>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1"/>
  </si>
  <si>
    <t>・画面下の様式名を選択すると、入力する様式を切り替えることができます。
　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7" eb="39">
      <t>ヒダリシタ</t>
    </rPh>
    <rPh sb="53" eb="54">
      <t>カク</t>
    </rPh>
    <rPh sb="58" eb="60">
      <t>ヨウシキ</t>
    </rPh>
    <rPh sb="61" eb="63">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</si>
</sst>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0.0&quot;ha&quot;"/>
    <numFmt numFmtId="195" formatCode="0&quot;人&quot;"/>
    <numFmt numFmtId="196" formatCode="0_);[Red]\(0\)"/>
    <numFmt numFmtId="197" formatCode="#0.0&quot; ha&quot;"/>
    <numFmt numFmtId="198" formatCode="General;;"/>
    <numFmt numFmtId="199" formatCode="[$-411]ggge&quot;年&quot;m&quot;月&quot;d&quot;日&quot;;@"/>
  </numFmts>
  <fonts count="1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b/>
      <u/>
      <sz val="10"/>
      <color rgb="FFFF0000"/>
      <name val="HG丸ｺﾞｼｯｸM-PRO"/>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sz val="11"/>
      <name val="Meiryo UI"/>
      <family val="3"/>
      <charset val="128"/>
    </font>
    <font>
      <sz val="9"/>
      <name val="メイリオ"/>
      <family val="3"/>
      <charset val="128"/>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sz val="8"/>
      <name val="メイリオ"/>
      <family val="3"/>
      <charset val="128"/>
    </font>
    <font>
      <sz val="9"/>
      <color rgb="FFFF0000"/>
      <name val="HG丸ｺﾞｼｯｸM-PRO"/>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9"/>
      <color rgb="FF00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medium">
        <color indexed="64"/>
      </left>
      <right style="thin">
        <color indexed="64"/>
      </right>
      <top style="medium">
        <color indexed="64"/>
      </top>
      <bottom/>
      <diagonal/>
    </border>
    <border>
      <left/>
      <right style="thin">
        <color indexed="64"/>
      </right>
      <top style="thin">
        <color theme="1"/>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indexed="64"/>
      </left>
      <right style="medium">
        <color indexed="64"/>
      </right>
      <top style="thin">
        <color indexed="64"/>
      </top>
      <bottom/>
      <diagonal/>
    </border>
    <border>
      <left/>
      <right/>
      <top style="thin">
        <color indexed="64"/>
      </top>
      <bottom style="double">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0" fillId="0" borderId="0"/>
    <xf numFmtId="0" fontId="20" fillId="0" borderId="0">
      <alignment vertical="center"/>
    </xf>
    <xf numFmtId="0" fontId="2" fillId="0" borderId="0">
      <alignment vertical="center"/>
    </xf>
    <xf numFmtId="0" fontId="19" fillId="0" borderId="0"/>
    <xf numFmtId="0" fontId="20" fillId="0" borderId="0">
      <alignment vertical="center"/>
    </xf>
    <xf numFmtId="0" fontId="2" fillId="0" borderId="0"/>
    <xf numFmtId="0" fontId="20" fillId="0" borderId="0">
      <alignment vertical="center"/>
    </xf>
    <xf numFmtId="0" fontId="20" fillId="0" borderId="0">
      <alignment vertical="center"/>
    </xf>
    <xf numFmtId="0" fontId="21" fillId="0" borderId="0">
      <alignment vertical="center"/>
    </xf>
    <xf numFmtId="0" fontId="2" fillId="0" borderId="0"/>
    <xf numFmtId="0" fontId="2" fillId="0" borderId="0"/>
    <xf numFmtId="0" fontId="30" fillId="0" borderId="0">
      <alignment vertical="center"/>
    </xf>
    <xf numFmtId="0" fontId="18" fillId="0" borderId="0">
      <alignment vertical="center"/>
    </xf>
    <xf numFmtId="0" fontId="1" fillId="0" borderId="0">
      <alignment vertical="center"/>
    </xf>
    <xf numFmtId="0" fontId="120" fillId="0" borderId="0" applyNumberFormat="0" applyFill="0" applyBorder="0" applyAlignment="0" applyProtection="0">
      <alignment vertical="center"/>
    </xf>
    <xf numFmtId="0" fontId="124"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1519">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2" fillId="0" borderId="0" xfId="0" applyFont="1" applyFill="1" applyAlignment="1">
      <alignment vertical="center"/>
    </xf>
    <xf numFmtId="0" fontId="15" fillId="0" borderId="0" xfId="0" applyFont="1">
      <alignment vertical="center"/>
    </xf>
    <xf numFmtId="0" fontId="6" fillId="0" borderId="17" xfId="0" applyFont="1" applyBorder="1">
      <alignment vertical="center"/>
    </xf>
    <xf numFmtId="0" fontId="11"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0" xfId="0" applyFont="1" applyBorder="1">
      <alignment vertical="center"/>
    </xf>
    <xf numFmtId="0" fontId="6" fillId="0" borderId="38" xfId="0" applyFont="1" applyBorder="1">
      <alignment vertical="center"/>
    </xf>
    <xf numFmtId="0" fontId="6" fillId="0" borderId="51" xfId="0" applyFont="1" applyBorder="1">
      <alignment vertical="center"/>
    </xf>
    <xf numFmtId="0" fontId="6" fillId="0" borderId="46" xfId="0" applyFont="1" applyBorder="1">
      <alignment vertical="center"/>
    </xf>
    <xf numFmtId="0" fontId="6" fillId="0" borderId="52" xfId="0" applyFont="1" applyBorder="1">
      <alignment vertical="center"/>
    </xf>
    <xf numFmtId="0" fontId="6" fillId="0" borderId="53"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0" fillId="0" borderId="1" xfId="0" applyFont="1" applyBorder="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6"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4" fillId="0" borderId="0" xfId="0" applyFont="1">
      <alignment vertical="center"/>
    </xf>
    <xf numFmtId="0" fontId="21" fillId="0" borderId="0" xfId="0" applyFont="1">
      <alignment vertical="center"/>
    </xf>
    <xf numFmtId="0" fontId="32" fillId="0" borderId="0" xfId="0" applyFont="1" applyAlignment="1">
      <alignment horizontal="center" vertical="center"/>
    </xf>
    <xf numFmtId="0" fontId="31" fillId="0" borderId="0" xfId="15" applyFont="1" applyAlignment="1" applyProtection="1">
      <alignment horizontal="center" vertical="center"/>
      <protection locked="0"/>
    </xf>
    <xf numFmtId="0" fontId="35" fillId="0" borderId="0" xfId="15" applyFont="1" applyAlignment="1" applyProtection="1">
      <protection locked="0"/>
    </xf>
    <xf numFmtId="0" fontId="32" fillId="0" borderId="0" xfId="15" applyFont="1" applyBorder="1" applyAlignment="1" applyProtection="1">
      <alignment vertical="center" wrapText="1"/>
      <protection locked="0"/>
    </xf>
    <xf numFmtId="0" fontId="32" fillId="0" borderId="0" xfId="0" applyFont="1" applyBorder="1" applyAlignment="1">
      <alignment vertical="center" wrapText="1"/>
    </xf>
    <xf numFmtId="0" fontId="32" fillId="0" borderId="0" xfId="15" applyFont="1" applyBorder="1" applyAlignment="1" applyProtection="1">
      <alignment horizontal="center" vertical="center" textRotation="255" wrapText="1"/>
      <protection locked="0"/>
    </xf>
    <xf numFmtId="0" fontId="32" fillId="0" borderId="0" xfId="0" applyFont="1" applyBorder="1" applyAlignment="1">
      <alignment horizontal="center" vertical="center" textRotation="255" wrapText="1"/>
    </xf>
    <xf numFmtId="0" fontId="25" fillId="0" borderId="0" xfId="15" applyFont="1" applyBorder="1" applyAlignment="1" applyProtection="1">
      <alignment vertical="center"/>
      <protection locked="0"/>
    </xf>
    <xf numFmtId="0" fontId="21" fillId="0" borderId="0" xfId="15" applyFont="1" applyBorder="1" applyAlignment="1" applyProtection="1">
      <alignment horizontal="center" vertical="center"/>
      <protection locked="0"/>
    </xf>
    <xf numFmtId="0" fontId="24" fillId="0" borderId="0" xfId="15" applyFont="1" applyBorder="1" applyAlignment="1" applyProtection="1">
      <alignment vertical="center"/>
      <protection locked="0"/>
    </xf>
    <xf numFmtId="0" fontId="34" fillId="0" borderId="0" xfId="15" applyFont="1" applyBorder="1" applyAlignment="1" applyProtection="1">
      <alignment vertical="center"/>
      <protection locked="0"/>
    </xf>
    <xf numFmtId="0" fontId="34" fillId="0" borderId="0" xfId="0" applyFont="1" applyBorder="1" applyAlignment="1">
      <alignment horizontal="left" vertical="center" wrapText="1"/>
    </xf>
    <xf numFmtId="0" fontId="36" fillId="0" borderId="0" xfId="15" applyFont="1" applyBorder="1" applyAlignment="1" applyProtection="1">
      <alignment vertical="center"/>
      <protection locked="0"/>
    </xf>
    <xf numFmtId="0" fontId="24" fillId="0" borderId="0" xfId="0" applyFont="1" applyBorder="1" applyAlignment="1">
      <alignment vertical="center"/>
    </xf>
    <xf numFmtId="0" fontId="34" fillId="0" borderId="0" xfId="0" applyFont="1" applyBorder="1" applyAlignment="1">
      <alignment vertical="center"/>
    </xf>
    <xf numFmtId="0" fontId="27" fillId="0" borderId="0" xfId="14" applyFont="1"/>
    <xf numFmtId="0" fontId="23" fillId="0" borderId="0" xfId="0" applyFont="1" applyAlignment="1">
      <alignment horizontal="left" vertical="center"/>
    </xf>
    <xf numFmtId="0" fontId="27" fillId="0" borderId="0" xfId="14" applyFont="1" applyAlignment="1">
      <alignment wrapText="1"/>
    </xf>
    <xf numFmtId="0" fontId="38" fillId="0" borderId="0" xfId="0" applyFont="1">
      <alignment vertical="center"/>
    </xf>
    <xf numFmtId="0" fontId="27" fillId="0" borderId="0" xfId="14" applyFont="1" applyAlignment="1">
      <alignment horizontal="left" wrapText="1"/>
    </xf>
    <xf numFmtId="0" fontId="27" fillId="0" borderId="0" xfId="14" applyFont="1" applyAlignment="1">
      <alignment horizontal="left"/>
    </xf>
    <xf numFmtId="0" fontId="23" fillId="0" borderId="0" xfId="0" applyFont="1" applyAlignment="1">
      <alignment horizontal="left" vertical="center"/>
    </xf>
    <xf numFmtId="0" fontId="49"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0" fillId="0" borderId="44" xfId="0" applyFont="1" applyBorder="1">
      <alignment vertical="center"/>
    </xf>
    <xf numFmtId="0" fontId="6"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wrapText="1"/>
    </xf>
    <xf numFmtId="0" fontId="15" fillId="0" borderId="0" xfId="0" applyFont="1" applyAlignment="1">
      <alignment horizontal="right" vertical="center"/>
    </xf>
    <xf numFmtId="0" fontId="8" fillId="0" borderId="0" xfId="0" applyFont="1">
      <alignment vertical="center"/>
    </xf>
    <xf numFmtId="0" fontId="15" fillId="0" borderId="0" xfId="0" applyFont="1" applyAlignment="1">
      <alignment vertical="top" wrapText="1"/>
    </xf>
    <xf numFmtId="0" fontId="15" fillId="0" borderId="0" xfId="0" applyFont="1" applyAlignment="1">
      <alignment vertical="top"/>
    </xf>
    <xf numFmtId="0" fontId="9" fillId="0" borderId="0" xfId="0" applyFont="1">
      <alignment vertical="center"/>
    </xf>
    <xf numFmtId="0" fontId="17" fillId="0" borderId="0" xfId="0" applyFont="1" applyAlignment="1">
      <alignment horizontal="right" vertical="center"/>
    </xf>
    <xf numFmtId="0" fontId="17" fillId="0" borderId="0" xfId="0" applyFont="1">
      <alignment vertical="center"/>
    </xf>
    <xf numFmtId="0" fontId="51"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4" xfId="0" applyBorder="1" applyAlignment="1">
      <alignment vertical="center" shrinkToFit="1"/>
    </xf>
    <xf numFmtId="0" fontId="15" fillId="0" borderId="0" xfId="0" applyFont="1">
      <alignment vertical="center"/>
    </xf>
    <xf numFmtId="0" fontId="55"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4" xfId="0" applyBorder="1">
      <alignment vertical="center"/>
    </xf>
    <xf numFmtId="0" fontId="0" fillId="2" borderId="44" xfId="0" applyFill="1" applyBorder="1">
      <alignment vertical="center"/>
    </xf>
    <xf numFmtId="0" fontId="57" fillId="0" borderId="44" xfId="0" applyFont="1" applyBorder="1">
      <alignment vertical="center"/>
    </xf>
    <xf numFmtId="0" fontId="15" fillId="0" borderId="0" xfId="0" applyFont="1">
      <alignment vertical="center"/>
    </xf>
    <xf numFmtId="0" fontId="6" fillId="0" borderId="0" xfId="0" applyFont="1">
      <alignment vertical="center"/>
    </xf>
    <xf numFmtId="58" fontId="33"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2" fillId="0" borderId="0" xfId="14" applyFont="1" applyAlignment="1">
      <alignment shrinkToFit="1"/>
    </xf>
    <xf numFmtId="0" fontId="27" fillId="0" borderId="0" xfId="14" applyFont="1" applyAlignment="1">
      <alignment shrinkToFit="1"/>
    </xf>
    <xf numFmtId="0" fontId="45" fillId="7" borderId="42" xfId="0" applyFont="1" applyFill="1" applyBorder="1" applyAlignment="1">
      <alignment horizontal="center" vertical="center" shrinkToFit="1"/>
    </xf>
    <xf numFmtId="0" fontId="45" fillId="7" borderId="42" xfId="0" applyFont="1" applyFill="1" applyBorder="1" applyAlignment="1">
      <alignment horizontal="left" vertical="center" shrinkToFit="1"/>
    </xf>
    <xf numFmtId="0" fontId="45" fillId="7" borderId="42"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5" fillId="0" borderId="0" xfId="0" applyFont="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0" fillId="0" borderId="0" xfId="0" applyFont="1">
      <alignment vertical="center"/>
    </xf>
    <xf numFmtId="0" fontId="6" fillId="3" borderId="0" xfId="0" applyFont="1" applyFill="1">
      <alignment vertical="center"/>
    </xf>
    <xf numFmtId="0" fontId="71" fillId="0" borderId="0" xfId="0" applyFont="1">
      <alignment vertical="center"/>
    </xf>
    <xf numFmtId="0" fontId="72"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4" fillId="0" borderId="0" xfId="0" applyFont="1" applyProtection="1">
      <alignment vertical="center"/>
      <protection locked="0"/>
    </xf>
    <xf numFmtId="0" fontId="27" fillId="0" borderId="0" xfId="14" applyFont="1" applyProtection="1">
      <protection locked="0"/>
    </xf>
    <xf numFmtId="0" fontId="27" fillId="3" borderId="0" xfId="14" applyFont="1" applyFill="1" applyProtection="1">
      <protection locked="0"/>
    </xf>
    <xf numFmtId="0" fontId="8" fillId="0" borderId="0" xfId="0" applyFont="1" applyAlignment="1" applyProtection="1">
      <alignment horizontal="left" vertical="center"/>
    </xf>
    <xf numFmtId="0" fontId="23"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3"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3"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3" fillId="2" borderId="46" xfId="0" applyFont="1" applyFill="1" applyBorder="1" applyAlignment="1" applyProtection="1">
      <alignment horizontal="left" vertical="center" wrapText="1"/>
    </xf>
    <xf numFmtId="0" fontId="41" fillId="8" borderId="55" xfId="0" applyFont="1" applyFill="1" applyBorder="1" applyAlignment="1" applyProtection="1">
      <alignment horizontal="center" vertical="center"/>
    </xf>
    <xf numFmtId="0" fontId="41" fillId="9" borderId="27" xfId="0" applyFont="1" applyFill="1" applyBorder="1" applyAlignment="1" applyProtection="1">
      <alignment horizontal="center" vertical="center" wrapText="1"/>
    </xf>
    <xf numFmtId="0" fontId="61" fillId="9" borderId="27" xfId="0" applyFont="1" applyFill="1" applyBorder="1" applyAlignment="1" applyProtection="1">
      <alignment horizontal="center" vertical="center" wrapText="1"/>
    </xf>
    <xf numFmtId="38" fontId="23" fillId="0" borderId="0" xfId="0" applyNumberFormat="1" applyFont="1" applyAlignment="1" applyProtection="1">
      <alignment horizontal="left" vertical="center" shrinkToFit="1"/>
    </xf>
    <xf numFmtId="0" fontId="0" fillId="0" borderId="46" xfId="0" applyBorder="1" applyAlignment="1" applyProtection="1">
      <alignment horizontal="center" vertical="center"/>
    </xf>
    <xf numFmtId="0" fontId="38" fillId="8" borderId="44" xfId="0" applyFont="1" applyFill="1" applyBorder="1" applyAlignment="1" applyProtection="1">
      <alignment horizontal="center" vertical="center"/>
    </xf>
    <xf numFmtId="0" fontId="38" fillId="8" borderId="49" xfId="0" applyFont="1" applyFill="1" applyBorder="1" applyAlignment="1" applyProtection="1">
      <alignment horizontal="center" vertical="center"/>
    </xf>
    <xf numFmtId="0" fontId="44" fillId="0" borderId="0" xfId="0" applyFont="1" applyAlignment="1" applyProtection="1">
      <alignment horizontal="left" vertical="center"/>
    </xf>
    <xf numFmtId="0" fontId="23" fillId="0" borderId="0" xfId="0" applyFont="1" applyAlignment="1" applyProtection="1">
      <alignment horizontal="left" vertical="center" wrapText="1"/>
    </xf>
    <xf numFmtId="0" fontId="38" fillId="0" borderId="0" xfId="0" applyFont="1" applyProtection="1">
      <alignment vertical="center"/>
    </xf>
    <xf numFmtId="0" fontId="23" fillId="0" borderId="0" xfId="0" applyFont="1" applyProtection="1">
      <alignment vertical="center"/>
    </xf>
    <xf numFmtId="0" fontId="38" fillId="7" borderId="46" xfId="0" applyFont="1" applyFill="1" applyBorder="1" applyAlignment="1" applyProtection="1">
      <alignment horizontal="left" vertical="center" shrinkToFit="1"/>
    </xf>
    <xf numFmtId="0" fontId="43" fillId="0" borderId="0" xfId="14" applyFont="1" applyAlignment="1" applyProtection="1">
      <alignment horizontal="left" vertical="center"/>
    </xf>
    <xf numFmtId="0" fontId="44" fillId="0" borderId="0" xfId="0" applyFont="1" applyAlignment="1" applyProtection="1">
      <alignment horizontal="right" vertical="center"/>
    </xf>
    <xf numFmtId="0" fontId="43" fillId="0" borderId="0" xfId="14" applyFont="1" applyAlignment="1" applyProtection="1">
      <alignment horizontal="left" vertical="center" wrapText="1"/>
    </xf>
    <xf numFmtId="0" fontId="44" fillId="0" borderId="0" xfId="0" applyFont="1" applyAlignment="1" applyProtection="1">
      <alignment horizontal="right" vertical="top" wrapText="1"/>
    </xf>
    <xf numFmtId="0" fontId="9" fillId="8" borderId="49" xfId="14" applyFont="1" applyFill="1" applyBorder="1" applyAlignment="1" applyProtection="1">
      <alignment horizontal="center" vertical="center"/>
    </xf>
    <xf numFmtId="0" fontId="9" fillId="8" borderId="45" xfId="14" applyFont="1" applyFill="1" applyBorder="1" applyAlignment="1" applyProtection="1">
      <alignment horizontal="center" vertical="center"/>
    </xf>
    <xf numFmtId="0" fontId="0" fillId="0" borderId="48" xfId="0" applyBorder="1" applyAlignment="1" applyProtection="1">
      <alignment horizontal="left" vertical="center" wrapText="1"/>
    </xf>
    <xf numFmtId="0" fontId="48" fillId="8" borderId="44"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0" fontId="47" fillId="3" borderId="48" xfId="0" applyFont="1" applyFill="1" applyBorder="1" applyAlignment="1" applyProtection="1">
      <alignment horizontal="center" vertical="center"/>
    </xf>
    <xf numFmtId="0" fontId="48" fillId="7" borderId="49" xfId="0" applyFont="1" applyFill="1" applyBorder="1" applyAlignment="1" applyProtection="1">
      <alignment horizontal="center" vertical="top"/>
    </xf>
    <xf numFmtId="0" fontId="48" fillId="3" borderId="11" xfId="0" applyFont="1" applyFill="1" applyBorder="1" applyAlignment="1" applyProtection="1">
      <alignment horizontal="center" vertical="top" wrapText="1"/>
    </xf>
    <xf numFmtId="0" fontId="48" fillId="3" borderId="0" xfId="0" applyFont="1" applyFill="1" applyBorder="1" applyAlignment="1" applyProtection="1">
      <alignment horizontal="center" vertical="center"/>
    </xf>
    <xf numFmtId="0" fontId="48" fillId="3" borderId="8" xfId="0" applyFont="1" applyFill="1" applyBorder="1" applyAlignment="1" applyProtection="1">
      <alignment horizontal="center" vertical="top"/>
    </xf>
    <xf numFmtId="0" fontId="48" fillId="7" borderId="7" xfId="0" applyFont="1" applyFill="1" applyBorder="1" applyAlignment="1" applyProtection="1">
      <alignment horizontal="center" vertical="top"/>
    </xf>
    <xf numFmtId="0" fontId="48" fillId="3" borderId="11" xfId="0" applyFont="1" applyFill="1" applyBorder="1" applyAlignment="1" applyProtection="1">
      <alignment horizontal="center" vertical="center" wrapText="1"/>
    </xf>
    <xf numFmtId="0" fontId="47" fillId="3" borderId="8" xfId="0" applyFont="1" applyFill="1" applyBorder="1" applyAlignment="1" applyProtection="1">
      <alignment horizontal="center" vertical="center"/>
    </xf>
    <xf numFmtId="0" fontId="48" fillId="7" borderId="3" xfId="0" applyFont="1" applyFill="1" applyBorder="1" applyAlignment="1" applyProtection="1">
      <alignment horizontal="center" vertical="top"/>
    </xf>
    <xf numFmtId="0" fontId="48" fillId="7" borderId="44" xfId="0" applyFont="1" applyFill="1" applyBorder="1" applyAlignment="1" applyProtection="1">
      <alignment horizontal="center" vertical="top"/>
    </xf>
    <xf numFmtId="0" fontId="48" fillId="3" borderId="5" xfId="0" applyFont="1" applyFill="1" applyBorder="1" applyAlignment="1" applyProtection="1">
      <alignment horizontal="center" vertical="top" wrapText="1"/>
    </xf>
    <xf numFmtId="0" fontId="48" fillId="3" borderId="12" xfId="0" applyFont="1" applyFill="1" applyBorder="1" applyAlignment="1" applyProtection="1">
      <alignment horizontal="center" vertical="top"/>
    </xf>
    <xf numFmtId="0" fontId="48" fillId="3" borderId="13" xfId="0" applyFont="1" applyFill="1" applyBorder="1" applyAlignment="1" applyProtection="1">
      <alignment horizontal="center" vertical="top"/>
    </xf>
    <xf numFmtId="0" fontId="48" fillId="7" borderId="45" xfId="0" applyFont="1" applyFill="1" applyBorder="1" applyAlignment="1" applyProtection="1">
      <alignment horizontal="center" vertical="top"/>
    </xf>
    <xf numFmtId="0" fontId="8" fillId="0" borderId="0" xfId="14" applyFont="1" applyAlignment="1" applyProtection="1">
      <alignment horizontal="center" vertical="center"/>
    </xf>
    <xf numFmtId="0" fontId="23" fillId="0" borderId="0" xfId="0" applyFont="1" applyAlignment="1" applyProtection="1">
      <alignment horizontal="center" vertical="center"/>
    </xf>
    <xf numFmtId="0" fontId="44"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67" fillId="0" borderId="0" xfId="0" applyFont="1" applyProtection="1">
      <alignment vertical="center"/>
      <protection locked="0"/>
    </xf>
    <xf numFmtId="0" fontId="68" fillId="0" borderId="0" xfId="0" applyFont="1" applyAlignment="1" applyProtection="1">
      <alignment vertical="center"/>
    </xf>
    <xf numFmtId="0" fontId="15" fillId="0" borderId="0" xfId="0" applyFont="1" applyProtection="1">
      <alignment vertical="center"/>
    </xf>
    <xf numFmtId="0" fontId="0" fillId="0" borderId="0" xfId="0" applyProtection="1">
      <alignment vertical="center"/>
    </xf>
    <xf numFmtId="0" fontId="67"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5" fillId="0" borderId="0" xfId="0" applyFont="1" applyAlignment="1" applyProtection="1">
      <alignment vertical="top"/>
    </xf>
    <xf numFmtId="0" fontId="8" fillId="0" borderId="0" xfId="0" applyFont="1" applyAlignment="1" applyProtection="1">
      <alignment vertical="top"/>
    </xf>
    <xf numFmtId="0" fontId="67"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3" fillId="3" borderId="55" xfId="0" applyFont="1" applyFill="1" applyBorder="1" applyAlignment="1" applyProtection="1">
      <alignment horizontal="center" vertical="center" wrapText="1"/>
    </xf>
    <xf numFmtId="0" fontId="43" fillId="3" borderId="66" xfId="0" applyFont="1" applyFill="1" applyBorder="1" applyAlignment="1" applyProtection="1">
      <alignment vertical="center" wrapText="1"/>
    </xf>
    <xf numFmtId="38" fontId="43" fillId="5" borderId="27" xfId="2" applyFont="1" applyFill="1" applyBorder="1" applyAlignment="1" applyProtection="1">
      <alignment vertical="center" shrinkToFit="1"/>
    </xf>
    <xf numFmtId="0" fontId="43" fillId="3" borderId="67" xfId="0" applyFont="1" applyFill="1" applyBorder="1" applyAlignment="1" applyProtection="1">
      <alignment horizontal="center" vertical="center" wrapText="1"/>
    </xf>
    <xf numFmtId="0" fontId="43" fillId="3" borderId="66" xfId="0" applyFont="1" applyFill="1" applyBorder="1" applyAlignment="1" applyProtection="1">
      <alignment horizontal="center" vertical="center" wrapText="1"/>
    </xf>
    <xf numFmtId="38" fontId="43" fillId="3" borderId="67" xfId="0" applyNumberFormat="1" applyFont="1" applyFill="1" applyBorder="1" applyAlignment="1" applyProtection="1">
      <alignment horizontal="center" vertical="center" wrapText="1"/>
    </xf>
    <xf numFmtId="0" fontId="43" fillId="3" borderId="68" xfId="0" applyFont="1" applyFill="1" applyBorder="1" applyAlignment="1" applyProtection="1">
      <alignment horizontal="center" vertical="center" wrapText="1"/>
    </xf>
    <xf numFmtId="38" fontId="0" fillId="0" borderId="0" xfId="0" applyNumberFormat="1" applyProtection="1">
      <alignment vertical="center"/>
    </xf>
    <xf numFmtId="0" fontId="10" fillId="0" borderId="81" xfId="0" applyFont="1" applyBorder="1" applyAlignment="1">
      <alignment horizontal="center" vertical="center"/>
    </xf>
    <xf numFmtId="0" fontId="41" fillId="8" borderId="27" xfId="0" applyFont="1" applyFill="1" applyBorder="1" applyAlignment="1" applyProtection="1">
      <alignment horizontal="center" vertical="center" wrapText="1"/>
    </xf>
    <xf numFmtId="0" fontId="41" fillId="8" borderId="51" xfId="0" applyFont="1" applyFill="1" applyBorder="1" applyAlignment="1" applyProtection="1">
      <alignment horizontal="left" vertical="center"/>
    </xf>
    <xf numFmtId="0" fontId="41" fillId="8" borderId="46" xfId="0" applyFont="1" applyFill="1" applyBorder="1" applyAlignment="1" applyProtection="1">
      <alignment horizontal="left" vertical="center"/>
    </xf>
    <xf numFmtId="0" fontId="41" fillId="8" borderId="47" xfId="0" applyFont="1" applyFill="1" applyBorder="1" applyAlignment="1" applyProtection="1">
      <alignment horizontal="left" vertical="center"/>
    </xf>
    <xf numFmtId="0" fontId="41" fillId="8" borderId="84" xfId="0" applyFont="1" applyFill="1" applyBorder="1" applyAlignment="1" applyProtection="1">
      <alignment horizontal="center" vertical="center" wrapText="1"/>
    </xf>
    <xf numFmtId="0" fontId="74" fillId="0" borderId="0" xfId="0" applyFont="1">
      <alignment vertical="center"/>
    </xf>
    <xf numFmtId="0" fontId="36" fillId="0" borderId="0" xfId="15" applyFont="1" applyBorder="1" applyAlignment="1" applyProtection="1">
      <alignment vertical="top"/>
      <protection locked="0"/>
    </xf>
    <xf numFmtId="0" fontId="70" fillId="0" borderId="0" xfId="0" applyFont="1" applyAlignment="1">
      <alignment vertical="top"/>
    </xf>
    <xf numFmtId="0" fontId="24" fillId="0" borderId="0" xfId="0" applyFont="1" applyAlignment="1">
      <alignment vertical="top"/>
    </xf>
    <xf numFmtId="0" fontId="0" fillId="0" borderId="0" xfId="0" applyAlignment="1" applyProtection="1">
      <alignment vertical="top"/>
      <protection locked="0"/>
    </xf>
    <xf numFmtId="0" fontId="22" fillId="0" borderId="0" xfId="15" applyFont="1" applyProtection="1">
      <alignment vertical="center"/>
      <protection locked="0"/>
    </xf>
    <xf numFmtId="0" fontId="41"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2" fillId="0" borderId="0" xfId="15" applyFont="1" applyBorder="1" applyAlignment="1" applyProtection="1">
      <alignment vertical="top"/>
      <protection locked="0"/>
    </xf>
    <xf numFmtId="0" fontId="22" fillId="0" borderId="0" xfId="15" applyFont="1" applyBorder="1" applyAlignment="1" applyProtection="1">
      <alignment vertical="top" wrapText="1"/>
      <protection locked="0"/>
    </xf>
    <xf numFmtId="0" fontId="31" fillId="0" borderId="49" xfId="15" applyFont="1" applyBorder="1" applyAlignment="1" applyProtection="1">
      <alignment horizontal="center" vertical="center" wrapText="1"/>
      <protection locked="0"/>
    </xf>
    <xf numFmtId="0" fontId="27" fillId="0" borderId="11" xfId="0" applyFont="1" applyBorder="1" applyAlignment="1">
      <alignment horizontal="center" vertical="center"/>
    </xf>
    <xf numFmtId="0" fontId="32" fillId="0" borderId="11" xfId="0" applyFont="1" applyBorder="1" applyAlignment="1">
      <alignment horizontal="center" vertical="center"/>
    </xf>
    <xf numFmtId="0" fontId="22" fillId="0" borderId="97" xfId="0" applyFont="1" applyBorder="1" applyAlignment="1">
      <alignment horizontal="center" vertical="top"/>
    </xf>
    <xf numFmtId="0" fontId="8" fillId="0" borderId="97" xfId="0" applyFont="1" applyBorder="1" applyAlignment="1">
      <alignment horizontal="center" vertical="center" wrapText="1"/>
    </xf>
    <xf numFmtId="0" fontId="72" fillId="0" borderId="11" xfId="15" applyFont="1" applyBorder="1" applyAlignment="1" applyProtection="1">
      <alignment horizontal="center" vertical="center"/>
      <protection locked="0"/>
    </xf>
    <xf numFmtId="0" fontId="31" fillId="0" borderId="48" xfId="15" applyFont="1" applyBorder="1" applyAlignment="1" applyProtection="1">
      <alignment horizontal="center" vertical="center"/>
      <protection locked="0"/>
    </xf>
    <xf numFmtId="0" fontId="75" fillId="0" borderId="0" xfId="15" applyFont="1" applyBorder="1" applyAlignment="1" applyProtection="1">
      <alignment horizontal="right" vertical="top" wrapText="1"/>
      <protection locked="0"/>
    </xf>
    <xf numFmtId="0" fontId="75" fillId="0" borderId="0" xfId="15" applyFont="1" applyBorder="1" applyAlignment="1" applyProtection="1">
      <alignment vertical="top"/>
      <protection locked="0"/>
    </xf>
    <xf numFmtId="0" fontId="43" fillId="0" borderId="0" xfId="0" applyFont="1" applyFill="1" applyAlignment="1">
      <alignment vertical="center"/>
    </xf>
    <xf numFmtId="0" fontId="43" fillId="0" borderId="0" xfId="0" applyFont="1" applyFill="1" applyBorder="1" applyAlignment="1">
      <alignment vertical="center"/>
    </xf>
    <xf numFmtId="0" fontId="43"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3"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3" fillId="2" borderId="15" xfId="0" applyFont="1" applyFill="1" applyBorder="1" applyAlignment="1">
      <alignment vertical="center"/>
    </xf>
    <xf numFmtId="0" fontId="43" fillId="2" borderId="46" xfId="0" applyFont="1" applyFill="1" applyBorder="1" applyAlignment="1">
      <alignment vertical="center"/>
    </xf>
    <xf numFmtId="0" fontId="43" fillId="2" borderId="14" xfId="0" applyFont="1" applyFill="1" applyBorder="1" applyAlignment="1">
      <alignment vertical="center"/>
    </xf>
    <xf numFmtId="0" fontId="43" fillId="2" borderId="6" xfId="0" applyFont="1" applyFill="1" applyBorder="1" applyAlignment="1">
      <alignment vertical="center"/>
    </xf>
    <xf numFmtId="0" fontId="43" fillId="2" borderId="11" xfId="0" applyFont="1" applyFill="1" applyBorder="1" applyAlignment="1">
      <alignment vertical="center" wrapText="1"/>
    </xf>
    <xf numFmtId="184" fontId="76" fillId="3" borderId="25" xfId="2" applyNumberFormat="1" applyFont="1" applyFill="1" applyBorder="1" applyAlignment="1">
      <alignment horizontal="right" vertical="center" shrinkToFit="1"/>
    </xf>
    <xf numFmtId="186" fontId="76" fillId="5" borderId="25" xfId="2" applyNumberFormat="1" applyFont="1" applyFill="1" applyBorder="1" applyAlignment="1">
      <alignment horizontal="right" vertical="center" shrinkToFit="1"/>
    </xf>
    <xf numFmtId="187" fontId="76" fillId="5" borderId="26" xfId="0" applyNumberFormat="1" applyFont="1" applyFill="1" applyBorder="1" applyAlignment="1">
      <alignment horizontal="right" vertical="center" shrinkToFit="1"/>
    </xf>
    <xf numFmtId="187" fontId="76" fillId="0" borderId="26" xfId="0" applyNumberFormat="1" applyFont="1" applyFill="1" applyBorder="1" applyAlignment="1">
      <alignment horizontal="right" vertical="center" shrinkToFit="1"/>
    </xf>
    <xf numFmtId="0" fontId="43" fillId="0" borderId="0" xfId="0" applyFont="1" applyFill="1" applyBorder="1" applyAlignment="1">
      <alignment vertical="center" textRotation="255"/>
    </xf>
    <xf numFmtId="0" fontId="43" fillId="3" borderId="0" xfId="0" applyFont="1" applyFill="1" applyBorder="1" applyAlignment="1">
      <alignment horizontal="center" vertical="center"/>
    </xf>
    <xf numFmtId="0" fontId="43" fillId="0" borderId="0" xfId="0" applyFont="1" applyFill="1">
      <alignment vertical="center"/>
    </xf>
    <xf numFmtId="189" fontId="56" fillId="3" borderId="0" xfId="2" applyNumberFormat="1" applyFont="1" applyFill="1" applyBorder="1" applyAlignment="1">
      <alignment horizontal="right" vertical="center" wrapText="1"/>
    </xf>
    <xf numFmtId="182" fontId="76"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76"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3" fillId="0" borderId="0" xfId="0" applyFont="1" applyFill="1" applyAlignment="1"/>
    <xf numFmtId="0" fontId="9" fillId="0" borderId="0" xfId="0" applyFont="1" applyFill="1">
      <alignment vertical="center"/>
    </xf>
    <xf numFmtId="0" fontId="43" fillId="0" borderId="0" xfId="0" applyFont="1" applyFill="1" applyBorder="1" applyAlignment="1">
      <alignment horizontal="center" vertical="center"/>
    </xf>
    <xf numFmtId="0" fontId="43"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1" xfId="0" applyFont="1" applyFill="1" applyBorder="1" applyAlignment="1">
      <alignment vertical="center"/>
    </xf>
    <xf numFmtId="0" fontId="78" fillId="0" borderId="0" xfId="0" applyFont="1" applyFill="1">
      <alignment vertical="center"/>
    </xf>
    <xf numFmtId="0" fontId="27" fillId="0" borderId="0" xfId="0" applyFont="1" applyFill="1">
      <alignment vertical="center"/>
    </xf>
    <xf numFmtId="0" fontId="27" fillId="0" borderId="0" xfId="0" applyFont="1" applyFill="1" applyBorder="1" applyAlignment="1">
      <alignment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79" fillId="0" borderId="6" xfId="0" applyFont="1" applyFill="1" applyBorder="1" applyAlignment="1">
      <alignment horizontal="center" vertical="center"/>
    </xf>
    <xf numFmtId="0" fontId="79" fillId="0" borderId="0" xfId="0" applyFont="1" applyFill="1" applyAlignment="1">
      <alignment horizontal="center" vertical="center"/>
    </xf>
    <xf numFmtId="180" fontId="79" fillId="0" borderId="6" xfId="0" applyNumberFormat="1" applyFont="1" applyFill="1" applyBorder="1" applyAlignment="1">
      <alignment horizontal="center" vertical="center"/>
    </xf>
    <xf numFmtId="180" fontId="27"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8" fillId="0" borderId="11"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38" fillId="0" borderId="11" xfId="0" applyFont="1" applyFill="1" applyBorder="1" applyAlignment="1" applyProtection="1">
      <alignment vertical="center"/>
    </xf>
    <xf numFmtId="38" fontId="21" fillId="0" borderId="11" xfId="2" applyFont="1" applyFill="1" applyBorder="1" applyAlignment="1" applyProtection="1">
      <alignment vertical="center" shrinkToFit="1"/>
    </xf>
    <xf numFmtId="38" fontId="21" fillId="0" borderId="0" xfId="2" applyFont="1" applyFill="1" applyBorder="1" applyAlignment="1" applyProtection="1">
      <alignment vertical="center" shrinkToFit="1"/>
    </xf>
    <xf numFmtId="38" fontId="60" fillId="0" borderId="11" xfId="2"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3" fontId="60" fillId="0" borderId="11" xfId="0" applyNumberFormat="1" applyFont="1" applyFill="1" applyBorder="1" applyAlignment="1" applyProtection="1">
      <alignment vertical="center" shrinkToFit="1"/>
    </xf>
    <xf numFmtId="0" fontId="47" fillId="0" borderId="44" xfId="0" applyFont="1" applyFill="1" applyBorder="1" applyAlignment="1" applyProtection="1">
      <alignment vertical="top"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44" xfId="0" applyFont="1" applyFill="1" applyBorder="1" applyAlignment="1" applyProtection="1">
      <alignment horizontal="left" vertical="top" wrapText="1"/>
    </xf>
    <xf numFmtId="0" fontId="25" fillId="0" borderId="44" xfId="0" applyFont="1" applyFill="1" applyBorder="1" applyAlignment="1" applyProtection="1">
      <alignment horizontal="center" vertical="top" textRotation="255" wrapText="1"/>
    </xf>
    <xf numFmtId="0" fontId="9" fillId="0" borderId="44" xfId="0" applyFont="1" applyFill="1" applyBorder="1" applyAlignment="1" applyProtection="1">
      <alignment horizontal="center" vertical="top" wrapText="1"/>
    </xf>
    <xf numFmtId="0" fontId="9" fillId="0" borderId="45"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07" xfId="6" applyFont="1" applyBorder="1" applyAlignment="1">
      <alignment horizontal="center" vertical="center"/>
    </xf>
    <xf numFmtId="0" fontId="9" fillId="0" borderId="107" xfId="6" applyFont="1" applyBorder="1">
      <alignment vertical="center"/>
    </xf>
    <xf numFmtId="0" fontId="9" fillId="0" borderId="108" xfId="6" applyFont="1" applyBorder="1">
      <alignment vertical="center"/>
    </xf>
    <xf numFmtId="0" fontId="9" fillId="0" borderId="81" xfId="6" applyFont="1" applyBorder="1">
      <alignment vertical="center"/>
    </xf>
    <xf numFmtId="0" fontId="9" fillId="0" borderId="44" xfId="6" applyFont="1" applyBorder="1" applyAlignment="1">
      <alignment horizontal="center" vertical="center"/>
    </xf>
    <xf numFmtId="0" fontId="37" fillId="0" borderId="81"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7" fillId="0" borderId="81"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5" fontId="9" fillId="5" borderId="0" xfId="6" applyNumberFormat="1" applyFont="1" applyFill="1">
      <alignment vertical="center"/>
    </xf>
    <xf numFmtId="196" fontId="9" fillId="5" borderId="0" xfId="1" applyNumberFormat="1" applyFont="1" applyFill="1" applyAlignment="1">
      <alignment vertical="top" wrapText="1" shrinkToFit="1"/>
    </xf>
    <xf numFmtId="0" fontId="9" fillId="5" borderId="0" xfId="6" applyFont="1" applyFill="1" applyAlignment="1">
      <alignment vertical="top"/>
    </xf>
    <xf numFmtId="0" fontId="16" fillId="7" borderId="64" xfId="0" applyFont="1" applyFill="1" applyBorder="1" applyAlignment="1" applyProtection="1">
      <alignment vertical="center" shrinkToFit="1"/>
    </xf>
    <xf numFmtId="0" fontId="16" fillId="7" borderId="44" xfId="0" applyFont="1" applyFill="1" applyBorder="1" applyAlignment="1" applyProtection="1">
      <alignment vertical="center" shrinkToFit="1"/>
    </xf>
    <xf numFmtId="0" fontId="16" fillId="7" borderId="44" xfId="0" applyFont="1" applyFill="1" applyBorder="1" applyAlignment="1" applyProtection="1">
      <alignment horizontal="center" vertical="center" shrinkToFit="1"/>
    </xf>
    <xf numFmtId="38" fontId="16" fillId="7" borderId="44" xfId="2" applyFont="1" applyFill="1" applyBorder="1" applyAlignment="1" applyProtection="1">
      <alignment vertical="center" shrinkToFit="1"/>
    </xf>
    <xf numFmtId="0" fontId="16" fillId="7" borderId="45" xfId="0" applyFont="1" applyFill="1" applyBorder="1" applyAlignment="1" applyProtection="1">
      <alignment horizontal="left" vertical="center" shrinkToFit="1"/>
    </xf>
    <xf numFmtId="38" fontId="16" fillId="5" borderId="45" xfId="2" applyFont="1" applyFill="1" applyBorder="1" applyAlignment="1" applyProtection="1">
      <alignment horizontal="right" vertical="center" shrinkToFit="1"/>
    </xf>
    <xf numFmtId="0" fontId="16" fillId="7" borderId="45" xfId="0" applyFont="1" applyFill="1" applyBorder="1" applyAlignment="1" applyProtection="1">
      <alignment horizontal="center" vertical="center" shrinkToFit="1"/>
    </xf>
    <xf numFmtId="0" fontId="18" fillId="7" borderId="12" xfId="0" applyNumberFormat="1" applyFont="1" applyFill="1" applyBorder="1" applyAlignment="1">
      <alignment horizontal="center" vertical="center" shrinkToFit="1"/>
    </xf>
    <xf numFmtId="0" fontId="84" fillId="7" borderId="42" xfId="0" applyFont="1" applyFill="1" applyBorder="1" applyAlignment="1">
      <alignment horizontal="center" vertical="center" shrinkToFit="1"/>
    </xf>
    <xf numFmtId="0" fontId="84" fillId="7" borderId="42" xfId="0" applyFont="1" applyFill="1" applyBorder="1" applyAlignment="1">
      <alignment horizontal="left" vertical="center" shrinkToFit="1"/>
    </xf>
    <xf numFmtId="0" fontId="84" fillId="7" borderId="76" xfId="0" applyFont="1" applyFill="1" applyBorder="1" applyAlignment="1">
      <alignment horizontal="center" vertical="center" wrapText="1"/>
    </xf>
    <xf numFmtId="0" fontId="84" fillId="7" borderId="42" xfId="0" applyFont="1" applyFill="1" applyBorder="1" applyAlignment="1">
      <alignment horizontal="center" vertical="center" wrapText="1"/>
    </xf>
    <xf numFmtId="0" fontId="88" fillId="3" borderId="46" xfId="0" applyFont="1" applyFill="1" applyBorder="1" applyAlignment="1" applyProtection="1">
      <alignment horizontal="center" vertical="center" wrapText="1"/>
    </xf>
    <xf numFmtId="38" fontId="90" fillId="5" borderId="75" xfId="2" applyFont="1" applyFill="1" applyBorder="1" applyAlignment="1" applyProtection="1">
      <alignment horizontal="right" vertical="center" shrinkToFit="1"/>
    </xf>
    <xf numFmtId="38" fontId="90" fillId="5" borderId="76" xfId="2" applyFont="1" applyFill="1" applyBorder="1" applyAlignment="1" applyProtection="1">
      <alignment horizontal="right" vertical="center" shrinkToFit="1"/>
    </xf>
    <xf numFmtId="38" fontId="90" fillId="5" borderId="93" xfId="2" applyFont="1" applyFill="1" applyBorder="1" applyAlignment="1" applyProtection="1">
      <alignment horizontal="right" vertical="center" shrinkToFit="1"/>
    </xf>
    <xf numFmtId="38" fontId="90" fillId="5" borderId="85" xfId="2" applyFont="1" applyFill="1" applyBorder="1" applyAlignment="1" applyProtection="1">
      <alignment horizontal="right" vertical="center" shrinkToFit="1"/>
    </xf>
    <xf numFmtId="38" fontId="90" fillId="5" borderId="42" xfId="2" applyFont="1" applyFill="1" applyBorder="1" applyAlignment="1" applyProtection="1">
      <alignment horizontal="right" vertical="center" shrinkToFit="1"/>
    </xf>
    <xf numFmtId="38" fontId="90" fillId="5" borderId="95" xfId="2" applyFont="1" applyFill="1" applyBorder="1" applyAlignment="1" applyProtection="1">
      <alignment horizontal="right" vertical="center" shrinkToFit="1"/>
    </xf>
    <xf numFmtId="38" fontId="90" fillId="5" borderId="70" xfId="2" applyFont="1" applyFill="1" applyBorder="1" applyAlignment="1" applyProtection="1">
      <alignment horizontal="right" vertical="center" shrinkToFit="1"/>
    </xf>
    <xf numFmtId="38" fontId="91" fillId="5" borderId="70" xfId="2" applyFont="1" applyFill="1" applyBorder="1" applyAlignment="1" applyProtection="1">
      <alignment horizontal="left" vertical="center" shrinkToFit="1"/>
    </xf>
    <xf numFmtId="38" fontId="91" fillId="5" borderId="42" xfId="2" applyFont="1" applyFill="1" applyBorder="1" applyAlignment="1" applyProtection="1">
      <alignment horizontal="left" vertical="center" shrinkToFit="1"/>
    </xf>
    <xf numFmtId="38" fontId="91" fillId="5" borderId="86" xfId="2" applyFont="1" applyFill="1" applyBorder="1" applyAlignment="1" applyProtection="1">
      <alignment horizontal="left" vertical="center" shrinkToFit="1"/>
    </xf>
    <xf numFmtId="38" fontId="90" fillId="5" borderId="90" xfId="2" applyFont="1" applyFill="1" applyBorder="1" applyAlignment="1" applyProtection="1">
      <alignment horizontal="right" vertical="center" shrinkToFit="1"/>
    </xf>
    <xf numFmtId="38" fontId="90" fillId="5" borderId="91" xfId="2" applyFont="1" applyFill="1" applyBorder="1" applyAlignment="1" applyProtection="1">
      <alignment horizontal="right" vertical="center" shrinkToFit="1"/>
    </xf>
    <xf numFmtId="38" fontId="90" fillId="5" borderId="94" xfId="2" applyFont="1" applyFill="1" applyBorder="1" applyAlignment="1" applyProtection="1">
      <alignment horizontal="right" vertical="center" shrinkToFit="1"/>
    </xf>
    <xf numFmtId="38" fontId="90" fillId="5" borderId="92" xfId="2" applyFont="1" applyFill="1" applyBorder="1" applyAlignment="1" applyProtection="1">
      <alignment horizontal="right" vertical="center" shrinkToFit="1"/>
    </xf>
    <xf numFmtId="38" fontId="92" fillId="5" borderId="44" xfId="2" applyFont="1" applyFill="1" applyBorder="1" applyAlignment="1" applyProtection="1">
      <alignment horizontal="center" vertical="center" shrinkToFit="1"/>
    </xf>
    <xf numFmtId="0" fontId="92" fillId="5" borderId="44" xfId="0" applyFont="1" applyFill="1" applyBorder="1" applyAlignment="1" applyProtection="1">
      <alignment horizontal="center" vertical="center" shrinkToFit="1"/>
    </xf>
    <xf numFmtId="0" fontId="89" fillId="5" borderId="44" xfId="0" applyFont="1" applyFill="1" applyBorder="1" applyAlignment="1" applyProtection="1">
      <alignment horizontal="center" vertical="center" shrinkToFit="1"/>
    </xf>
    <xf numFmtId="0" fontId="88" fillId="7" borderId="44" xfId="0" applyFont="1" applyFill="1" applyBorder="1" applyAlignment="1" applyProtection="1">
      <alignment horizontal="left" vertical="center" wrapText="1"/>
    </xf>
    <xf numFmtId="0" fontId="23" fillId="0" borderId="0" xfId="0" applyFont="1" applyFill="1" applyAlignment="1" applyProtection="1">
      <alignment vertical="center"/>
    </xf>
    <xf numFmtId="0" fontId="0" fillId="0" borderId="0" xfId="0" applyFill="1" applyAlignment="1" applyProtection="1">
      <alignment vertical="center"/>
    </xf>
    <xf numFmtId="3" fontId="93" fillId="7" borderId="0" xfId="0" applyNumberFormat="1" applyFont="1" applyFill="1" applyAlignment="1" applyProtection="1">
      <alignment vertical="center"/>
    </xf>
    <xf numFmtId="38" fontId="90" fillId="0" borderId="76" xfId="2" applyFont="1" applyFill="1" applyBorder="1" applyAlignment="1" applyProtection="1">
      <alignment horizontal="left" vertical="center" wrapText="1"/>
    </xf>
    <xf numFmtId="38" fontId="90" fillId="0" borderId="42" xfId="2" applyFont="1" applyFill="1" applyBorder="1" applyAlignment="1" applyProtection="1">
      <alignment horizontal="left" vertical="center" wrapText="1"/>
    </xf>
    <xf numFmtId="38" fontId="83" fillId="0" borderId="42" xfId="2" applyFont="1" applyFill="1" applyBorder="1" applyAlignment="1" applyProtection="1">
      <alignment horizontal="left" vertical="center" wrapText="1"/>
    </xf>
    <xf numFmtId="38" fontId="90" fillId="0" borderId="91" xfId="2" applyFont="1" applyFill="1" applyBorder="1" applyAlignment="1" applyProtection="1">
      <alignment horizontal="right" vertical="center" shrinkToFit="1"/>
    </xf>
    <xf numFmtId="38" fontId="91" fillId="0" borderId="42" xfId="2" applyFont="1" applyFill="1" applyBorder="1" applyAlignment="1" applyProtection="1">
      <alignment horizontal="left" vertical="center" wrapText="1"/>
    </xf>
    <xf numFmtId="38" fontId="90" fillId="0" borderId="88" xfId="2" applyFont="1" applyFill="1" applyBorder="1" applyAlignment="1" applyProtection="1">
      <alignment horizontal="right" vertical="center" shrinkToFit="1"/>
    </xf>
    <xf numFmtId="0" fontId="9" fillId="0" borderId="111" xfId="6" applyFont="1" applyFill="1" applyBorder="1" applyAlignment="1">
      <alignment horizontal="right" vertical="center"/>
    </xf>
    <xf numFmtId="0" fontId="9" fillId="0" borderId="45" xfId="6" applyFont="1" applyFill="1" applyBorder="1" applyAlignment="1">
      <alignment horizontal="right" vertical="center"/>
    </xf>
    <xf numFmtId="0" fontId="9" fillId="0" borderId="112" xfId="6" applyFont="1" applyFill="1" applyBorder="1" applyAlignment="1">
      <alignment horizontal="left" vertical="center"/>
    </xf>
    <xf numFmtId="0" fontId="9" fillId="0" borderId="47" xfId="6" applyFont="1" applyFill="1" applyBorder="1" applyAlignment="1">
      <alignment horizontal="left" vertical="center"/>
    </xf>
    <xf numFmtId="184" fontId="83" fillId="5" borderId="9" xfId="2" applyNumberFormat="1" applyFont="1" applyFill="1" applyBorder="1" applyAlignment="1">
      <alignment horizontal="left" vertical="top" wrapText="1"/>
    </xf>
    <xf numFmtId="0" fontId="6" fillId="3" borderId="0" xfId="0" applyFont="1" applyFill="1">
      <alignment vertical="center"/>
    </xf>
    <xf numFmtId="0" fontId="15" fillId="0" borderId="0" xfId="0" applyFont="1">
      <alignment vertical="center"/>
    </xf>
    <xf numFmtId="0" fontId="9" fillId="0" borderId="0" xfId="0" applyFont="1" applyAlignment="1">
      <alignment horizontal="right" vertical="center"/>
    </xf>
    <xf numFmtId="0" fontId="17" fillId="0" borderId="0" xfId="0" applyFont="1" applyAlignment="1">
      <alignment horizontal="left" vertical="center"/>
    </xf>
    <xf numFmtId="0" fontId="6" fillId="0" borderId="0" xfId="0" applyFont="1">
      <alignment vertical="center"/>
    </xf>
    <xf numFmtId="0" fontId="10" fillId="0" borderId="3" xfId="0" applyFont="1" applyBorder="1">
      <alignment vertical="center"/>
    </xf>
    <xf numFmtId="0" fontId="101" fillId="7" borderId="9" xfId="17" applyFont="1" applyFill="1" applyBorder="1">
      <alignment vertical="center"/>
    </xf>
    <xf numFmtId="0" fontId="99" fillId="7" borderId="6" xfId="17" applyFont="1" applyFill="1" applyBorder="1">
      <alignment vertical="center"/>
    </xf>
    <xf numFmtId="0" fontId="99" fillId="7" borderId="48" xfId="17" applyFont="1" applyFill="1" applyBorder="1">
      <alignment vertical="center"/>
    </xf>
    <xf numFmtId="0" fontId="99" fillId="0" borderId="0" xfId="6" applyFont="1">
      <alignment vertical="center"/>
    </xf>
    <xf numFmtId="0" fontId="99" fillId="5" borderId="44" xfId="6" applyFont="1" applyFill="1" applyBorder="1" applyAlignment="1">
      <alignment vertical="center" wrapText="1"/>
    </xf>
    <xf numFmtId="0" fontId="99" fillId="5" borderId="45" xfId="6" applyFont="1" applyFill="1" applyBorder="1" applyAlignment="1">
      <alignment vertical="center" wrapText="1"/>
    </xf>
    <xf numFmtId="0" fontId="99" fillId="5" borderId="44" xfId="6" applyFont="1" applyFill="1" applyBorder="1" applyAlignment="1">
      <alignment horizontal="center" vertical="center" wrapText="1"/>
    </xf>
    <xf numFmtId="0" fontId="99" fillId="5" borderId="46" xfId="6" applyFont="1" applyFill="1" applyBorder="1" applyAlignment="1">
      <alignment vertical="center" wrapText="1" shrinkToFit="1"/>
    </xf>
    <xf numFmtId="0" fontId="100" fillId="5" borderId="129" xfId="5" applyFont="1" applyFill="1" applyBorder="1" applyAlignment="1">
      <alignment horizontal="center" vertical="center"/>
    </xf>
    <xf numFmtId="0" fontId="100" fillId="5" borderId="116" xfId="5" applyFont="1" applyFill="1" applyBorder="1" applyAlignment="1">
      <alignment horizontal="center" vertical="center"/>
    </xf>
    <xf numFmtId="0" fontId="99" fillId="0" borderId="116" xfId="6" applyFont="1" applyBorder="1">
      <alignment vertical="center"/>
    </xf>
    <xf numFmtId="0" fontId="99" fillId="0" borderId="130" xfId="6" applyFont="1" applyBorder="1">
      <alignment vertical="center"/>
    </xf>
    <xf numFmtId="0" fontId="99" fillId="0" borderId="49" xfId="6" applyFont="1" applyBorder="1">
      <alignment vertical="center"/>
    </xf>
    <xf numFmtId="0" fontId="100" fillId="0" borderId="6" xfId="6" applyFont="1" applyBorder="1" applyAlignment="1">
      <alignment vertical="center" wrapText="1"/>
    </xf>
    <xf numFmtId="0" fontId="100" fillId="0" borderId="132" xfId="5" applyFont="1" applyBorder="1">
      <alignment vertical="center"/>
    </xf>
    <xf numFmtId="0" fontId="100" fillId="0" borderId="125" xfId="5" applyFont="1" applyBorder="1">
      <alignment vertical="center"/>
    </xf>
    <xf numFmtId="0" fontId="10" fillId="0" borderId="133" xfId="6" applyFont="1" applyBorder="1" applyAlignment="1">
      <alignment vertical="center" wrapText="1"/>
    </xf>
    <xf numFmtId="0" fontId="99" fillId="0" borderId="3" xfId="6" applyFont="1" applyBorder="1">
      <alignment vertical="center"/>
    </xf>
    <xf numFmtId="0" fontId="99" fillId="0" borderId="5" xfId="6" applyFont="1" applyBorder="1">
      <alignment vertical="center"/>
    </xf>
    <xf numFmtId="0" fontId="99" fillId="0" borderId="125" xfId="6" applyFont="1" applyBorder="1">
      <alignment vertical="center"/>
    </xf>
    <xf numFmtId="0" fontId="99" fillId="0" borderId="134" xfId="6" applyFont="1" applyBorder="1">
      <alignment vertical="center"/>
    </xf>
    <xf numFmtId="0" fontId="99" fillId="0" borderId="124" xfId="6" applyFont="1" applyBorder="1">
      <alignment vertical="center"/>
    </xf>
    <xf numFmtId="0" fontId="100" fillId="0" borderId="135" xfId="6" applyFont="1" applyBorder="1">
      <alignment vertical="center"/>
    </xf>
    <xf numFmtId="0" fontId="99" fillId="0" borderId="117" xfId="6" applyFont="1" applyBorder="1">
      <alignment vertical="center"/>
    </xf>
    <xf numFmtId="0" fontId="99" fillId="0" borderId="48" xfId="6" applyFont="1" applyBorder="1">
      <alignment vertical="center"/>
    </xf>
    <xf numFmtId="0" fontId="99" fillId="0" borderId="9" xfId="6" applyFont="1" applyBorder="1">
      <alignment vertical="center"/>
    </xf>
    <xf numFmtId="0" fontId="99" fillId="0" borderId="8" xfId="6" applyFont="1" applyBorder="1">
      <alignment vertical="center"/>
    </xf>
    <xf numFmtId="0" fontId="99" fillId="0" borderId="136" xfId="6" applyFont="1" applyBorder="1">
      <alignment vertical="center"/>
    </xf>
    <xf numFmtId="0" fontId="99" fillId="0" borderId="11" xfId="17" applyFont="1" applyBorder="1">
      <alignment vertical="center"/>
    </xf>
    <xf numFmtId="0" fontId="99" fillId="0" borderId="0" xfId="17" applyFont="1">
      <alignment vertical="center"/>
    </xf>
    <xf numFmtId="0" fontId="99" fillId="0" borderId="8" xfId="17" applyFont="1" applyBorder="1">
      <alignment vertical="center"/>
    </xf>
    <xf numFmtId="0" fontId="99" fillId="0" borderId="137" xfId="6" applyFont="1" applyBorder="1">
      <alignment vertical="center"/>
    </xf>
    <xf numFmtId="0" fontId="99" fillId="0" borderId="11" xfId="6" applyFont="1" applyBorder="1">
      <alignment vertical="center"/>
    </xf>
    <xf numFmtId="0" fontId="103" fillId="0" borderId="11" xfId="17" applyFont="1" applyBorder="1" applyAlignment="1">
      <alignment horizontal="left" vertical="center" indent="2"/>
    </xf>
    <xf numFmtId="0" fontId="103" fillId="0" borderId="0" xfId="17" applyFont="1" applyAlignment="1">
      <alignment horizontal="left" vertical="center" indent="2"/>
    </xf>
    <xf numFmtId="0" fontId="103" fillId="0" borderId="8" xfId="17" applyFont="1" applyBorder="1" applyAlignment="1">
      <alignment horizontal="left" vertical="center" indent="2"/>
    </xf>
    <xf numFmtId="0" fontId="99" fillId="0" borderId="11" xfId="17" applyFont="1" applyBorder="1" applyAlignment="1">
      <alignment horizontal="left" vertical="center" indent="2"/>
    </xf>
    <xf numFmtId="0" fontId="99" fillId="0" borderId="0" xfId="17" applyFont="1" applyAlignment="1">
      <alignment horizontal="left" vertical="center" indent="2"/>
    </xf>
    <xf numFmtId="0" fontId="99" fillId="0" borderId="8" xfId="17" applyFont="1" applyBorder="1" applyAlignment="1">
      <alignment horizontal="left" vertical="center" indent="2"/>
    </xf>
    <xf numFmtId="0" fontId="99" fillId="0" borderId="11" xfId="17" applyFont="1" applyBorder="1" applyAlignment="1">
      <alignment horizontal="left" vertical="center" indent="1"/>
    </xf>
    <xf numFmtId="0" fontId="99" fillId="0" borderId="0" xfId="17" applyFont="1" applyAlignment="1">
      <alignment horizontal="left" vertical="center" indent="1"/>
    </xf>
    <xf numFmtId="0" fontId="99" fillId="0" borderId="8" xfId="17" applyFont="1" applyBorder="1" applyAlignment="1">
      <alignment horizontal="left" vertical="center" indent="1"/>
    </xf>
    <xf numFmtId="0" fontId="99" fillId="0" borderId="5" xfId="17" applyFont="1" applyBorder="1" applyAlignment="1">
      <alignment horizontal="left" vertical="center" indent="2"/>
    </xf>
    <xf numFmtId="0" fontId="99" fillId="0" borderId="12" xfId="17" applyFont="1" applyBorder="1" applyAlignment="1">
      <alignment horizontal="left" vertical="center" indent="1"/>
    </xf>
    <xf numFmtId="0" fontId="99" fillId="0" borderId="13" xfId="17" applyFont="1" applyBorder="1" applyAlignment="1">
      <alignment horizontal="left" vertical="center" indent="1"/>
    </xf>
    <xf numFmtId="0" fontId="99" fillId="14" borderId="138" xfId="6" applyFont="1" applyFill="1" applyBorder="1" applyAlignment="1">
      <alignment horizontal="center" vertical="center" shrinkToFit="1"/>
    </xf>
    <xf numFmtId="0" fontId="100" fillId="0" borderId="124" xfId="5" applyFont="1" applyBorder="1">
      <alignment vertical="center"/>
    </xf>
    <xf numFmtId="0" fontId="100" fillId="5" borderId="131" xfId="5" applyFont="1" applyFill="1" applyBorder="1" applyAlignment="1">
      <alignment horizontal="center" vertical="center"/>
    </xf>
    <xf numFmtId="0" fontId="99" fillId="0" borderId="0" xfId="6" applyFont="1" applyAlignment="1">
      <alignment horizontal="center" vertical="center"/>
    </xf>
    <xf numFmtId="0" fontId="100" fillId="0" borderId="125" xfId="5" applyFont="1" applyBorder="1" applyAlignment="1">
      <alignment vertical="center" shrinkToFit="1"/>
    </xf>
    <xf numFmtId="0" fontId="100" fillId="0" borderId="139" xfId="5" applyFont="1" applyBorder="1" applyAlignment="1">
      <alignment vertical="center" shrinkToFit="1"/>
    </xf>
    <xf numFmtId="0" fontId="100" fillId="0" borderId="0" xfId="5" applyFont="1">
      <alignment vertical="center"/>
    </xf>
    <xf numFmtId="0" fontId="99" fillId="14" borderId="44" xfId="6" applyFont="1" applyFill="1" applyBorder="1" applyAlignment="1">
      <alignment horizontal="center" vertical="center" shrinkToFit="1"/>
    </xf>
    <xf numFmtId="0" fontId="100" fillId="0" borderId="123" xfId="5" applyFont="1" applyBorder="1">
      <alignment vertical="center"/>
    </xf>
    <xf numFmtId="0" fontId="99" fillId="7" borderId="140" xfId="6" applyFont="1" applyFill="1" applyBorder="1">
      <alignment vertical="center"/>
    </xf>
    <xf numFmtId="0" fontId="99" fillId="0" borderId="11" xfId="6" applyFont="1" applyBorder="1" applyAlignment="1">
      <alignment horizontal="center" vertical="center"/>
    </xf>
    <xf numFmtId="0" fontId="99" fillId="0" borderId="141" xfId="6" applyFont="1" applyBorder="1" applyAlignment="1">
      <alignment vertical="center" shrinkToFit="1"/>
    </xf>
    <xf numFmtId="0" fontId="99" fillId="0" borderId="11" xfId="6" applyFont="1" applyBorder="1" applyAlignment="1">
      <alignment vertical="center" shrinkToFit="1"/>
    </xf>
    <xf numFmtId="0" fontId="99" fillId="0" borderId="0" xfId="6" applyFont="1" applyAlignment="1">
      <alignment vertical="center" shrinkToFit="1"/>
    </xf>
    <xf numFmtId="0" fontId="99" fillId="0" borderId="134" xfId="6" applyFont="1" applyBorder="1" applyAlignment="1">
      <alignment vertical="center" shrinkToFit="1"/>
    </xf>
    <xf numFmtId="0" fontId="99" fillId="0" borderId="137" xfId="6" applyFont="1" applyBorder="1" applyAlignment="1">
      <alignment vertical="center" shrinkToFit="1"/>
    </xf>
    <xf numFmtId="0" fontId="99" fillId="7" borderId="0" xfId="6" applyFont="1" applyFill="1">
      <alignment vertical="center"/>
    </xf>
    <xf numFmtId="0" fontId="100" fillId="0" borderId="142" xfId="5" applyFont="1" applyBorder="1">
      <alignment vertical="center"/>
    </xf>
    <xf numFmtId="0" fontId="99" fillId="7" borderId="143" xfId="6" applyFont="1" applyFill="1" applyBorder="1">
      <alignment vertical="center"/>
    </xf>
    <xf numFmtId="0" fontId="99" fillId="7" borderId="144" xfId="6" applyFont="1" applyFill="1" applyBorder="1">
      <alignment vertical="center"/>
    </xf>
    <xf numFmtId="0" fontId="104" fillId="15" borderId="0" xfId="5" applyFont="1" applyFill="1">
      <alignment vertical="center"/>
    </xf>
    <xf numFmtId="0" fontId="104" fillId="15" borderId="0" xfId="6" applyFont="1" applyFill="1">
      <alignment vertical="center"/>
    </xf>
    <xf numFmtId="58" fontId="8" fillId="0" borderId="0" xfId="0" applyNumberFormat="1" applyFont="1" applyAlignment="1">
      <alignment horizontal="right"/>
    </xf>
    <xf numFmtId="198" fontId="8" fillId="0" borderId="0" xfId="14" applyNumberFormat="1" applyFont="1"/>
    <xf numFmtId="0" fontId="8" fillId="0" borderId="0" xfId="14" applyFont="1" applyAlignment="1">
      <alignment horizontal="left"/>
    </xf>
    <xf numFmtId="0" fontId="8" fillId="0" borderId="0" xfId="14" applyFont="1"/>
    <xf numFmtId="0" fontId="105" fillId="0" borderId="0" xfId="0" applyFont="1" applyAlignment="1">
      <alignment horizontal="center" vertical="center"/>
    </xf>
    <xf numFmtId="0" fontId="8" fillId="0" borderId="0" xfId="14" applyFont="1" applyAlignment="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vertical="center" wrapText="1"/>
    </xf>
    <xf numFmtId="0" fontId="8" fillId="0" borderId="0" xfId="0" applyFont="1" applyAlignment="1">
      <alignment vertical="top"/>
    </xf>
    <xf numFmtId="0" fontId="22" fillId="0" borderId="0" xfId="12" applyFont="1">
      <alignment vertical="center"/>
    </xf>
    <xf numFmtId="0" fontId="108"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2" fillId="0" borderId="0" xfId="12" applyFont="1" applyAlignment="1">
      <alignment vertical="top"/>
    </xf>
    <xf numFmtId="0" fontId="22" fillId="0" borderId="0" xfId="12" applyFont="1" applyAlignment="1">
      <alignment horizontal="center" vertical="center"/>
    </xf>
    <xf numFmtId="0" fontId="25" fillId="0" borderId="0" xfId="12" applyFont="1" applyAlignment="1">
      <alignment horizontal="left" vertical="center" wrapText="1"/>
    </xf>
    <xf numFmtId="0" fontId="22" fillId="0" borderId="0" xfId="12" applyFont="1" applyAlignment="1">
      <alignment vertical="center" wrapText="1"/>
    </xf>
    <xf numFmtId="0" fontId="25" fillId="0" borderId="0" xfId="12" applyFont="1">
      <alignment vertical="center"/>
    </xf>
    <xf numFmtId="0" fontId="25" fillId="0" borderId="0" xfId="12" applyFont="1" applyAlignment="1">
      <alignment vertical="center" wrapText="1"/>
    </xf>
    <xf numFmtId="58" fontId="8" fillId="7" borderId="0" xfId="0" applyNumberFormat="1" applyFont="1" applyFill="1" applyAlignment="1">
      <alignment horizontal="right" vertical="center"/>
    </xf>
    <xf numFmtId="0" fontId="22" fillId="7" borderId="0" xfId="0" applyFont="1" applyFill="1" applyAlignment="1">
      <alignment horizontal="center" vertical="center"/>
    </xf>
    <xf numFmtId="0" fontId="22" fillId="5" borderId="44" xfId="0" applyFont="1" applyFill="1" applyBorder="1" applyAlignment="1">
      <alignment horizontal="center" vertical="center"/>
    </xf>
    <xf numFmtId="0" fontId="8" fillId="0" borderId="0" xfId="14" applyFont="1" applyAlignment="1" applyProtection="1">
      <alignment vertical="center"/>
    </xf>
    <xf numFmtId="0" fontId="85" fillId="0" borderId="0" xfId="0" applyFont="1" applyFill="1">
      <alignment vertical="center"/>
    </xf>
    <xf numFmtId="0" fontId="17" fillId="0" borderId="0" xfId="0" applyFont="1" applyFill="1">
      <alignment vertical="center"/>
    </xf>
    <xf numFmtId="0" fontId="88" fillId="16" borderId="44"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16" borderId="1" xfId="0" applyFont="1" applyFill="1" applyBorder="1" applyAlignment="1">
      <alignment vertical="center"/>
    </xf>
    <xf numFmtId="0" fontId="22" fillId="16" borderId="44" xfId="0" applyFont="1" applyFill="1" applyBorder="1" applyAlignment="1">
      <alignment horizontal="center" vertical="center"/>
    </xf>
    <xf numFmtId="0" fontId="22" fillId="16" borderId="0" xfId="0" applyFont="1" applyFill="1" applyAlignment="1">
      <alignment horizontal="center" vertical="center"/>
    </xf>
    <xf numFmtId="0" fontId="9" fillId="0" borderId="64" xfId="0" applyFont="1" applyFill="1" applyBorder="1" applyAlignment="1" applyProtection="1">
      <alignment horizontal="center" vertical="top" textRotation="255" wrapText="1"/>
    </xf>
    <xf numFmtId="0" fontId="9" fillId="0" borderId="44" xfId="0" applyFont="1" applyFill="1" applyBorder="1" applyAlignment="1" applyProtection="1">
      <alignment horizontal="center" vertical="top" textRotation="255" wrapText="1"/>
    </xf>
    <xf numFmtId="0" fontId="9" fillId="0" borderId="44" xfId="0" applyFont="1" applyFill="1" applyBorder="1" applyAlignment="1" applyProtection="1">
      <alignment vertical="top" textRotation="255" wrapText="1"/>
    </xf>
    <xf numFmtId="0" fontId="43" fillId="9" borderId="148" xfId="0" applyFont="1" applyFill="1" applyBorder="1" applyAlignment="1" applyProtection="1">
      <alignment horizontal="center" vertical="top" wrapText="1"/>
    </xf>
    <xf numFmtId="0" fontId="14" fillId="9" borderId="149" xfId="0" applyFont="1" applyFill="1" applyBorder="1" applyAlignment="1" applyProtection="1">
      <alignment horizontal="left" vertical="center" shrinkToFit="1"/>
    </xf>
    <xf numFmtId="0" fontId="69" fillId="3" borderId="150" xfId="0" applyFont="1" applyFill="1" applyBorder="1" applyAlignment="1" applyProtection="1">
      <alignment horizontal="center" vertical="center" wrapText="1"/>
    </xf>
    <xf numFmtId="0" fontId="8" fillId="8" borderId="44" xfId="0" applyFont="1" applyFill="1" applyBorder="1" applyAlignment="1">
      <alignment horizontal="left" vertical="center"/>
    </xf>
    <xf numFmtId="0" fontId="8" fillId="0" borderId="0" xfId="0" applyFont="1" applyFill="1" applyAlignment="1">
      <alignment horizontal="left"/>
    </xf>
    <xf numFmtId="184" fontId="47" fillId="0" borderId="9" xfId="2" applyNumberFormat="1" applyFont="1" applyFill="1" applyBorder="1" applyAlignment="1">
      <alignment horizontal="center" vertical="center" textRotation="255" shrinkToFit="1"/>
    </xf>
    <xf numFmtId="0" fontId="9" fillId="16" borderId="5" xfId="0" applyNumberFormat="1" applyFont="1" applyFill="1" applyBorder="1" applyAlignment="1">
      <alignment horizontal="right" vertical="center" shrinkToFit="1"/>
    </xf>
    <xf numFmtId="0" fontId="18" fillId="16" borderId="12" xfId="0" applyNumberFormat="1" applyFont="1" applyFill="1" applyBorder="1" applyAlignment="1">
      <alignment horizontal="center" vertical="center" shrinkToFit="1"/>
    </xf>
    <xf numFmtId="0" fontId="9" fillId="16" borderId="13" xfId="0" applyNumberFormat="1" applyFont="1" applyFill="1" applyBorder="1" applyAlignment="1">
      <alignment horizontal="left" vertical="center" shrinkToFit="1"/>
    </xf>
    <xf numFmtId="0" fontId="0" fillId="0" borderId="0" xfId="0" applyAlignment="1">
      <alignment horizontal="center" vertical="center"/>
    </xf>
    <xf numFmtId="0" fontId="8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12"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8" fillId="16" borderId="0" xfId="0" applyFont="1" applyFill="1" applyBorder="1" applyAlignment="1" applyProtection="1">
      <alignment horizontal="center" vertical="center"/>
    </xf>
    <xf numFmtId="0" fontId="88" fillId="16" borderId="6" xfId="0" applyFont="1" applyFill="1" applyBorder="1" applyAlignment="1" applyProtection="1">
      <alignment horizontal="center" vertical="center"/>
    </xf>
    <xf numFmtId="0" fontId="9" fillId="0" borderId="45" xfId="6" applyFont="1" applyFill="1" applyBorder="1" applyAlignment="1">
      <alignment vertical="center"/>
    </xf>
    <xf numFmtId="0" fontId="9" fillId="0" borderId="47" xfId="6" applyFont="1" applyFill="1" applyBorder="1" applyAlignment="1">
      <alignment vertical="center"/>
    </xf>
    <xf numFmtId="0" fontId="9" fillId="0" borderId="44" xfId="6" applyFont="1" applyFill="1" applyBorder="1" applyAlignment="1">
      <alignment vertical="center"/>
    </xf>
    <xf numFmtId="0" fontId="6" fillId="3" borderId="0" xfId="0" applyFont="1" applyFill="1">
      <alignment vertical="center"/>
    </xf>
    <xf numFmtId="0" fontId="10" fillId="0" borderId="7" xfId="0" applyFont="1" applyBorder="1">
      <alignment vertical="center"/>
    </xf>
    <xf numFmtId="0" fontId="5" fillId="0" borderId="44"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4" xfId="0" applyFont="1" applyFill="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19" fillId="11" borderId="44" xfId="0" applyFont="1" applyFill="1" applyBorder="1" applyAlignment="1">
      <alignment horizontal="center" vertical="center"/>
    </xf>
    <xf numFmtId="0" fontId="7" fillId="0" borderId="0" xfId="0" applyFont="1" applyFill="1" applyBorder="1">
      <alignment vertical="center"/>
    </xf>
    <xf numFmtId="0" fontId="54" fillId="0" borderId="0" xfId="0" applyFont="1" applyFill="1" applyBorder="1" applyAlignment="1">
      <alignment vertical="center" wrapText="1"/>
    </xf>
    <xf numFmtId="0" fontId="12" fillId="0" borderId="0" xfId="0" applyFont="1" applyFill="1" applyBorder="1" applyAlignment="1">
      <alignment vertical="center" wrapText="1"/>
    </xf>
    <xf numFmtId="38" fontId="0" fillId="16" borderId="44" xfId="2" applyFont="1" applyFill="1" applyBorder="1">
      <alignment vertical="center"/>
    </xf>
    <xf numFmtId="0" fontId="121" fillId="0" borderId="44" xfId="18" applyFont="1" applyFill="1" applyBorder="1" applyAlignment="1">
      <alignment horizontal="left" vertical="center"/>
    </xf>
    <xf numFmtId="0" fontId="121" fillId="0" borderId="44" xfId="18" applyFont="1" applyBorder="1" applyAlignment="1">
      <alignment vertical="center" wrapText="1"/>
    </xf>
    <xf numFmtId="0" fontId="121" fillId="17" borderId="3" xfId="18" applyFont="1" applyFill="1" applyBorder="1" applyAlignment="1">
      <alignment vertical="center" wrapText="1"/>
    </xf>
    <xf numFmtId="0" fontId="121" fillId="0" borderId="1" xfId="18" applyFont="1" applyBorder="1" applyAlignment="1">
      <alignment vertical="center" wrapText="1"/>
    </xf>
    <xf numFmtId="0" fontId="121" fillId="0" borderId="49" xfId="18" applyFont="1" applyBorder="1">
      <alignment vertical="center"/>
    </xf>
    <xf numFmtId="0" fontId="121" fillId="0" borderId="44" xfId="18" applyFont="1" applyBorder="1">
      <alignment vertical="center"/>
    </xf>
    <xf numFmtId="0" fontId="121" fillId="0" borderId="44" xfId="18" applyFont="1" applyBorder="1" applyAlignment="1">
      <alignment vertical="center"/>
    </xf>
    <xf numFmtId="0" fontId="116" fillId="0" borderId="44" xfId="0" applyFont="1" applyBorder="1" applyAlignment="1">
      <alignment horizontal="center" vertical="center"/>
    </xf>
    <xf numFmtId="0" fontId="0" fillId="0" borderId="47" xfId="0" applyFill="1" applyBorder="1" applyAlignment="1" applyProtection="1">
      <alignment vertical="center" shrinkToFit="1"/>
    </xf>
    <xf numFmtId="0" fontId="0" fillId="0" borderId="0" xfId="0">
      <alignment vertical="center"/>
    </xf>
    <xf numFmtId="0" fontId="15" fillId="0" borderId="0" xfId="0" applyFont="1">
      <alignment vertical="center"/>
    </xf>
    <xf numFmtId="0" fontId="8" fillId="0" borderId="114"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6" fillId="16" borderId="44" xfId="0" applyFont="1" applyFill="1" applyBorder="1" applyAlignment="1" applyProtection="1">
      <alignment horizontal="center" vertical="center" shrinkToFit="1"/>
    </xf>
    <xf numFmtId="0" fontId="16" fillId="16" borderId="65" xfId="0" applyFont="1" applyFill="1" applyBorder="1" applyAlignment="1" applyProtection="1">
      <alignment horizontal="center" vertical="center" shrinkToFit="1"/>
    </xf>
    <xf numFmtId="0" fontId="8" fillId="16" borderId="103" xfId="0" applyFont="1" applyFill="1" applyBorder="1" applyAlignment="1" applyProtection="1">
      <alignment horizontal="center" vertical="center"/>
    </xf>
    <xf numFmtId="0" fontId="8" fillId="16" borderId="20" xfId="0" applyFont="1" applyFill="1" applyBorder="1" applyAlignment="1" applyProtection="1">
      <alignment horizontal="center" vertical="center"/>
    </xf>
    <xf numFmtId="0" fontId="9" fillId="16" borderId="12" xfId="0" applyNumberFormat="1" applyFont="1" applyFill="1" applyBorder="1" applyAlignment="1">
      <alignment horizontal="center" vertical="center" shrinkToFit="1"/>
    </xf>
    <xf numFmtId="178" fontId="76" fillId="0" borderId="9" xfId="2" applyNumberFormat="1" applyFont="1" applyFill="1" applyBorder="1" applyAlignment="1">
      <alignment vertical="center" shrinkToFit="1"/>
    </xf>
    <xf numFmtId="0" fontId="76" fillId="0" borderId="6" xfId="0" applyFont="1" applyBorder="1" applyAlignment="1">
      <alignment vertical="center" shrinkToFit="1"/>
    </xf>
    <xf numFmtId="0" fontId="76" fillId="0" borderId="48" xfId="0" applyFont="1" applyBorder="1" applyAlignment="1">
      <alignment vertical="center" shrinkToFit="1"/>
    </xf>
    <xf numFmtId="178" fontId="76" fillId="16" borderId="16" xfId="2" applyNumberFormat="1" applyFont="1" applyFill="1" applyBorder="1" applyAlignment="1">
      <alignment vertical="center" shrinkToFit="1"/>
    </xf>
    <xf numFmtId="0" fontId="84" fillId="16" borderId="42" xfId="0" applyFont="1" applyFill="1" applyBorder="1" applyAlignment="1">
      <alignment horizontal="left" vertical="center" shrinkToFit="1"/>
    </xf>
    <xf numFmtId="0" fontId="45" fillId="16" borderId="42" xfId="0" applyFont="1" applyFill="1" applyBorder="1" applyAlignment="1">
      <alignment horizontal="left" vertical="center" shrinkToFit="1"/>
    </xf>
    <xf numFmtId="0" fontId="72" fillId="16" borderId="42" xfId="0" applyFont="1" applyFill="1" applyBorder="1">
      <alignment vertical="center"/>
    </xf>
    <xf numFmtId="0" fontId="85" fillId="16" borderId="76" xfId="0" applyFont="1" applyFill="1" applyBorder="1" applyAlignment="1">
      <alignment vertical="center" shrinkToFit="1"/>
    </xf>
    <xf numFmtId="0" fontId="31" fillId="16" borderId="42" xfId="0" applyFont="1" applyFill="1" applyBorder="1">
      <alignment vertical="center"/>
    </xf>
    <xf numFmtId="0" fontId="86" fillId="16" borderId="42" xfId="15" applyFont="1" applyFill="1" applyBorder="1" applyAlignment="1" applyProtection="1">
      <alignment vertical="center" wrapText="1"/>
      <protection locked="0"/>
    </xf>
    <xf numFmtId="0" fontId="85" fillId="16" borderId="42" xfId="0" applyFont="1" applyFill="1" applyBorder="1" applyAlignment="1">
      <alignment vertical="center" shrinkToFit="1"/>
    </xf>
    <xf numFmtId="0" fontId="70" fillId="16" borderId="42" xfId="0" applyFont="1" applyFill="1" applyBorder="1">
      <alignment vertical="center"/>
    </xf>
    <xf numFmtId="0" fontId="24" fillId="16" borderId="42" xfId="0" applyFont="1" applyFill="1" applyBorder="1">
      <alignment vertical="center"/>
    </xf>
    <xf numFmtId="0" fontId="88" fillId="16" borderId="47" xfId="0" applyFont="1" applyFill="1" applyBorder="1" applyAlignment="1" applyProtection="1">
      <alignment horizontal="center" vertical="center"/>
    </xf>
    <xf numFmtId="192" fontId="88" fillId="16" borderId="47" xfId="0" applyNumberFormat="1" applyFont="1" applyFill="1" applyBorder="1" applyAlignment="1" applyProtection="1">
      <alignment horizontal="center" vertical="center" wrapText="1"/>
    </xf>
    <xf numFmtId="0" fontId="85" fillId="16" borderId="0" xfId="0" applyFont="1" applyFill="1">
      <alignment vertical="center"/>
    </xf>
    <xf numFmtId="0" fontId="8" fillId="16" borderId="9" xfId="0" applyFont="1" applyFill="1" applyBorder="1" applyAlignment="1">
      <alignment vertical="center"/>
    </xf>
    <xf numFmtId="0" fontId="8" fillId="16" borderId="6" xfId="0" applyFont="1" applyFill="1" applyBorder="1" applyAlignment="1">
      <alignment vertical="center"/>
    </xf>
    <xf numFmtId="0" fontId="8" fillId="16" borderId="48" xfId="0" applyFont="1" applyFill="1" applyBorder="1" applyAlignment="1">
      <alignment vertical="center"/>
    </xf>
    <xf numFmtId="0" fontId="8" fillId="16" borderId="11" xfId="0" applyFont="1" applyFill="1" applyBorder="1" applyAlignment="1">
      <alignment vertical="center"/>
    </xf>
    <xf numFmtId="0" fontId="8" fillId="16" borderId="0" xfId="0" applyFont="1" applyFill="1" applyBorder="1" applyAlignment="1">
      <alignment vertical="center"/>
    </xf>
    <xf numFmtId="0" fontId="8" fillId="16" borderId="8" xfId="0" applyFont="1" applyFill="1" applyBorder="1" applyAlignment="1">
      <alignment vertical="center"/>
    </xf>
    <xf numFmtId="0" fontId="8" fillId="16" borderId="5" xfId="0" applyFont="1" applyFill="1" applyBorder="1" applyAlignment="1">
      <alignment vertical="center"/>
    </xf>
    <xf numFmtId="0" fontId="8" fillId="16" borderId="12" xfId="0" applyFont="1" applyFill="1" applyBorder="1" applyAlignment="1">
      <alignment vertical="center"/>
    </xf>
    <xf numFmtId="0" fontId="8" fillId="16" borderId="13" xfId="0" applyFont="1" applyFill="1" applyBorder="1" applyAlignment="1">
      <alignment vertical="center"/>
    </xf>
    <xf numFmtId="0" fontId="16" fillId="16" borderId="56" xfId="0" applyFont="1" applyFill="1" applyBorder="1" applyAlignment="1">
      <alignment horizontal="center" vertical="center" wrapText="1"/>
    </xf>
    <xf numFmtId="0" fontId="16" fillId="16" borderId="57" xfId="0" applyFont="1" applyFill="1" applyBorder="1" applyAlignment="1">
      <alignment horizontal="center" vertical="center" wrapText="1"/>
    </xf>
    <xf numFmtId="0" fontId="37" fillId="16" borderId="44" xfId="6" applyFont="1" applyFill="1" applyBorder="1" applyAlignment="1">
      <alignment horizontal="center" vertical="center" wrapText="1" shrinkToFit="1"/>
    </xf>
    <xf numFmtId="0" fontId="37" fillId="16" borderId="44" xfId="6" applyFont="1" applyFill="1" applyBorder="1" applyAlignment="1">
      <alignment vertical="center" wrapText="1" shrinkToFit="1"/>
    </xf>
    <xf numFmtId="0" fontId="9" fillId="0" borderId="0" xfId="6" applyFont="1" applyFill="1">
      <alignment vertical="center"/>
    </xf>
    <xf numFmtId="0" fontId="37" fillId="16" borderId="44" xfId="6" applyFont="1" applyFill="1" applyBorder="1" applyAlignment="1">
      <alignment horizontal="center" vertical="center"/>
    </xf>
    <xf numFmtId="0" fontId="37" fillId="16" borderId="115" xfId="6" applyFont="1" applyFill="1" applyBorder="1" applyAlignment="1">
      <alignment vertical="center"/>
    </xf>
    <xf numFmtId="0" fontId="37" fillId="16" borderId="46" xfId="6" applyFont="1" applyFill="1" applyBorder="1" applyAlignment="1">
      <alignment vertical="center"/>
    </xf>
    <xf numFmtId="0" fontId="9" fillId="0" borderId="49"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48" xfId="6" applyFont="1" applyFill="1" applyBorder="1" applyAlignment="1">
      <alignment vertical="top"/>
    </xf>
    <xf numFmtId="179" fontId="76" fillId="0" borderId="24" xfId="2" applyNumberFormat="1" applyFont="1" applyFill="1" applyBorder="1" applyAlignment="1">
      <alignment horizontal="right" vertical="center" shrinkToFit="1"/>
    </xf>
    <xf numFmtId="179" fontId="76" fillId="16" borderId="23" xfId="2" applyNumberFormat="1" applyFont="1" applyFill="1" applyBorder="1" applyAlignment="1">
      <alignment vertical="center" shrinkToFit="1"/>
    </xf>
    <xf numFmtId="0" fontId="8" fillId="0" borderId="0" xfId="14" applyFont="1" applyAlignment="1" applyProtection="1">
      <alignment horizontal="left"/>
    </xf>
    <xf numFmtId="0" fontId="23" fillId="0" borderId="0" xfId="0" applyFont="1" applyAlignment="1" applyProtection="1">
      <alignment horizontal="left"/>
    </xf>
    <xf numFmtId="0" fontId="27" fillId="0" borderId="0" xfId="14" applyFont="1" applyAlignment="1"/>
    <xf numFmtId="0" fontId="52" fillId="0" borderId="27" xfId="0" applyFont="1" applyBorder="1" applyAlignment="1">
      <alignment horizontal="center" vertical="center" wrapText="1"/>
    </xf>
    <xf numFmtId="0" fontId="10" fillId="0" borderId="45" xfId="0" applyFont="1" applyBorder="1" applyAlignment="1">
      <alignment horizontal="left" vertical="center"/>
    </xf>
    <xf numFmtId="0" fontId="10" fillId="0" borderId="47" xfId="0" applyFont="1" applyBorder="1" applyAlignment="1">
      <alignment horizontal="left" vertical="center" wrapText="1"/>
    </xf>
    <xf numFmtId="0" fontId="6" fillId="3" borderId="0" xfId="0" applyFont="1" applyFill="1">
      <alignment vertical="center"/>
    </xf>
    <xf numFmtId="0" fontId="14" fillId="12" borderId="151" xfId="0" applyFont="1" applyFill="1" applyBorder="1" applyAlignment="1" applyProtection="1">
      <alignment horizontal="left" vertical="center" shrinkToFit="1"/>
    </xf>
    <xf numFmtId="0" fontId="59" fillId="0" borderId="0" xfId="0" applyFont="1" applyFill="1" applyBorder="1" applyAlignment="1">
      <alignment horizontal="centerContinuous" vertical="center" wrapText="1"/>
    </xf>
    <xf numFmtId="0" fontId="58" fillId="0" borderId="0" xfId="0" applyFont="1" applyFill="1" applyBorder="1" applyAlignment="1">
      <alignment horizontal="centerContinuous" vertical="center" wrapText="1"/>
    </xf>
    <xf numFmtId="0" fontId="128" fillId="10" borderId="98" xfId="14" applyFont="1" applyFill="1" applyBorder="1" applyAlignment="1" applyProtection="1">
      <alignment vertical="center"/>
    </xf>
    <xf numFmtId="0" fontId="128" fillId="10" borderId="99" xfId="14" applyFont="1" applyFill="1" applyBorder="1" applyAlignment="1" applyProtection="1">
      <alignment vertical="center"/>
    </xf>
    <xf numFmtId="0" fontId="23" fillId="5" borderId="0" xfId="0" applyFont="1" applyFill="1" applyAlignment="1">
      <alignment horizontal="right"/>
    </xf>
    <xf numFmtId="0" fontId="8" fillId="5" borderId="0" xfId="0" applyFont="1" applyFill="1" applyAlignment="1">
      <alignment horizontal="right" vertical="center"/>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30" fillId="0" borderId="0" xfId="0" applyFont="1">
      <alignment vertical="center"/>
    </xf>
    <xf numFmtId="0" fontId="116" fillId="0" borderId="44" xfId="0" applyFont="1" applyBorder="1" applyAlignment="1">
      <alignment horizontal="center" vertical="center" wrapText="1"/>
    </xf>
    <xf numFmtId="0" fontId="10" fillId="2" borderId="46" xfId="0" applyFont="1" applyFill="1" applyBorder="1" applyAlignment="1">
      <alignment horizontal="left" vertical="center" wrapText="1"/>
    </xf>
    <xf numFmtId="0" fontId="116" fillId="2" borderId="46" xfId="0" applyFont="1" applyFill="1" applyBorder="1" applyAlignment="1">
      <alignment horizontal="center" vertical="center"/>
    </xf>
    <xf numFmtId="0" fontId="121" fillId="2" borderId="47" xfId="18" applyFont="1" applyFill="1" applyBorder="1">
      <alignment vertical="center"/>
    </xf>
    <xf numFmtId="0" fontId="6" fillId="0" borderId="9" xfId="0" applyFont="1" applyFill="1" applyBorder="1" applyAlignment="1">
      <alignmen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5"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8" fillId="0" borderId="1" xfId="0" applyFont="1" applyFill="1" applyBorder="1" applyAlignment="1">
      <alignment horizontal="center" vertical="center"/>
    </xf>
    <xf numFmtId="180" fontId="8" fillId="0" borderId="1" xfId="0" applyNumberFormat="1" applyFont="1" applyFill="1" applyBorder="1" applyAlignment="1">
      <alignment horizontal="center" vertical="center"/>
    </xf>
    <xf numFmtId="0" fontId="0" fillId="0" borderId="0" xfId="0" applyBorder="1">
      <alignment vertical="center"/>
    </xf>
    <xf numFmtId="0" fontId="9" fillId="0" borderId="0" xfId="0" applyFont="1" applyBorder="1">
      <alignment vertical="center"/>
    </xf>
    <xf numFmtId="0" fontId="17" fillId="0" borderId="0" xfId="0" applyFont="1" applyBorder="1" applyAlignment="1">
      <alignment horizontal="right" vertical="center"/>
    </xf>
    <xf numFmtId="0" fontId="15" fillId="0" borderId="0" xfId="0" applyFont="1" applyBorder="1">
      <alignment vertical="center"/>
    </xf>
    <xf numFmtId="0" fontId="8" fillId="0" borderId="0" xfId="0" applyFont="1" applyBorder="1">
      <alignment vertical="center"/>
    </xf>
    <xf numFmtId="0" fontId="6" fillId="3" borderId="0" xfId="0" applyFont="1" applyFill="1">
      <alignment vertical="center"/>
    </xf>
    <xf numFmtId="0" fontId="5" fillId="2" borderId="45" xfId="0" applyFont="1" applyFill="1" applyBorder="1" applyAlignment="1">
      <alignment horizontal="center" vertical="center"/>
    </xf>
    <xf numFmtId="0" fontId="5" fillId="2" borderId="47" xfId="0" applyFont="1" applyFill="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45" xfId="0" applyFont="1" applyBorder="1" applyAlignment="1">
      <alignment horizontal="left" vertical="center" shrinkToFit="1"/>
    </xf>
    <xf numFmtId="0" fontId="10" fillId="0" borderId="47" xfId="0" applyFont="1" applyBorder="1" applyAlignment="1">
      <alignment horizontal="left" vertical="center" shrinkToFit="1"/>
    </xf>
    <xf numFmtId="0" fontId="11" fillId="7" borderId="0" xfId="0" applyFont="1" applyFill="1" applyBorder="1" applyAlignment="1">
      <alignment vertical="center" wrapText="1"/>
    </xf>
    <xf numFmtId="0" fontId="11" fillId="5" borderId="0" xfId="0" applyFont="1" applyFill="1" applyBorder="1" applyAlignment="1">
      <alignment vertical="center" wrapText="1"/>
    </xf>
    <xf numFmtId="0" fontId="11" fillId="16" borderId="0"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49"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0" fillId="0" borderId="45" xfId="0" applyFont="1" applyBorder="1" applyAlignment="1">
      <alignment vertical="center" shrinkToFit="1"/>
    </xf>
    <xf numFmtId="0" fontId="10" fillId="0" borderId="47" xfId="0" applyFont="1" applyBorder="1" applyAlignment="1">
      <alignment vertical="center" shrinkToFit="1"/>
    </xf>
    <xf numFmtId="0" fontId="5" fillId="0" borderId="45"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0" fillId="0" borderId="45" xfId="0" applyFont="1" applyBorder="1" applyAlignment="1">
      <alignment horizontal="center" vertical="center" shrinkToFit="1"/>
    </xf>
    <xf numFmtId="0" fontId="10" fillId="0" borderId="47"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48"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2"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23" fillId="17" borderId="0" xfId="0" applyFont="1" applyFill="1" applyBorder="1" applyAlignment="1">
      <alignment vertical="center" wrapText="1"/>
    </xf>
    <xf numFmtId="0" fontId="118" fillId="17" borderId="0" xfId="0" applyFont="1" applyFill="1" applyBorder="1" applyAlignment="1">
      <alignment vertical="center" wrapText="1"/>
    </xf>
    <xf numFmtId="0" fontId="12" fillId="0" borderId="0" xfId="0" applyFont="1" applyBorder="1" applyAlignment="1">
      <alignment vertical="center" wrapText="1"/>
    </xf>
    <xf numFmtId="0" fontId="12" fillId="3" borderId="0" xfId="0" applyFont="1" applyFill="1" applyBorder="1" applyAlignment="1">
      <alignment vertical="center" wrapText="1"/>
    </xf>
    <xf numFmtId="0" fontId="10" fillId="0" borderId="45" xfId="0" applyFont="1" applyBorder="1" applyAlignment="1">
      <alignment horizontal="left" vertical="center"/>
    </xf>
    <xf numFmtId="0" fontId="10" fillId="0" borderId="47" xfId="0" applyFont="1" applyBorder="1" applyAlignment="1">
      <alignment horizontal="lef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5" fillId="2" borderId="46" xfId="0" applyFont="1" applyFill="1" applyBorder="1" applyAlignment="1">
      <alignment horizontal="center" vertical="center"/>
    </xf>
    <xf numFmtId="0" fontId="116" fillId="0" borderId="49" xfId="0" applyFont="1" applyBorder="1" applyAlignment="1">
      <alignment horizontal="center" vertical="center" wrapText="1"/>
    </xf>
    <xf numFmtId="0" fontId="116" fillId="0" borderId="3" xfId="0" applyFont="1" applyBorder="1" applyAlignment="1">
      <alignment horizontal="center" vertical="center"/>
    </xf>
    <xf numFmtId="0" fontId="10" fillId="0" borderId="9"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9" xfId="0" applyFont="1" applyBorder="1" applyAlignment="1">
      <alignment horizontal="left" vertical="center"/>
    </xf>
    <xf numFmtId="0" fontId="10" fillId="0" borderId="48"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45" xfId="0" applyFont="1" applyBorder="1" applyAlignment="1">
      <alignment horizontal="left" vertical="center" wrapText="1" shrinkToFit="1"/>
    </xf>
    <xf numFmtId="0" fontId="116" fillId="0" borderId="49" xfId="0" applyFont="1" applyBorder="1" applyAlignment="1">
      <alignment horizontal="center" vertical="center"/>
    </xf>
    <xf numFmtId="0" fontId="23" fillId="0" borderId="0" xfId="0" applyFont="1" applyAlignment="1">
      <alignment horizontal="left" vertical="center"/>
    </xf>
    <xf numFmtId="0" fontId="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198" fontId="8" fillId="0" borderId="0" xfId="14" applyNumberFormat="1" applyFont="1" applyFill="1" applyAlignment="1">
      <alignment horizontal="right"/>
    </xf>
    <xf numFmtId="0" fontId="106"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horizontal="center" vertical="center"/>
    </xf>
    <xf numFmtId="0" fontId="8" fillId="0" borderId="0" xfId="0" applyFont="1" applyAlignment="1">
      <alignment horizontal="left" vertical="center" wrapText="1"/>
    </xf>
    <xf numFmtId="0" fontId="37" fillId="7" borderId="0" xfId="12" applyFont="1" applyFill="1" applyAlignment="1">
      <alignment horizontal="left" vertical="center" wrapText="1"/>
    </xf>
    <xf numFmtId="0" fontId="25" fillId="0" borderId="0" xfId="12" applyFont="1" applyAlignment="1">
      <alignment vertical="center" wrapText="1"/>
    </xf>
    <xf numFmtId="0" fontId="2" fillId="0" borderId="0" xfId="0" applyFont="1" applyAlignment="1">
      <alignment vertical="center" wrapText="1"/>
    </xf>
    <xf numFmtId="0" fontId="22" fillId="16" borderId="45" xfId="12" applyFont="1" applyFill="1" applyBorder="1" applyAlignment="1">
      <alignment horizontal="center" vertical="center"/>
    </xf>
    <xf numFmtId="0" fontId="22" fillId="16" borderId="47" xfId="12" applyFont="1" applyFill="1" applyBorder="1" applyAlignment="1">
      <alignment horizontal="center" vertical="center"/>
    </xf>
    <xf numFmtId="0" fontId="22" fillId="0" borderId="44" xfId="12" applyFont="1" applyBorder="1" applyAlignment="1">
      <alignment vertical="top"/>
    </xf>
    <xf numFmtId="0" fontId="37" fillId="7" borderId="0" xfId="12" applyFont="1" applyFill="1" applyAlignment="1">
      <alignment vertical="center" wrapText="1"/>
    </xf>
    <xf numFmtId="0" fontId="37" fillId="7" borderId="0" xfId="12" applyFont="1" applyFill="1">
      <alignment vertical="center"/>
    </xf>
    <xf numFmtId="0" fontId="22" fillId="7" borderId="45" xfId="12" applyFont="1" applyFill="1" applyBorder="1" applyAlignment="1">
      <alignment horizontal="center" vertical="center"/>
    </xf>
    <xf numFmtId="0" fontId="22" fillId="7" borderId="47" xfId="12" applyFont="1" applyFill="1" applyBorder="1" applyAlignment="1">
      <alignment horizontal="center" vertical="center"/>
    </xf>
    <xf numFmtId="0" fontId="22" fillId="0" borderId="0" xfId="12" applyFont="1" applyAlignment="1">
      <alignment horizontal="center" vertical="center"/>
    </xf>
    <xf numFmtId="199" fontId="22" fillId="5" borderId="0" xfId="12" applyNumberFormat="1" applyFont="1" applyFill="1" applyAlignment="1">
      <alignment horizontal="right" vertical="center"/>
    </xf>
    <xf numFmtId="0" fontId="22" fillId="5" borderId="0" xfId="12" applyFont="1" applyFill="1" applyAlignment="1">
      <alignment horizontal="right" vertical="center"/>
    </xf>
    <xf numFmtId="0" fontId="22" fillId="0" borderId="9" xfId="12" applyFont="1" applyBorder="1">
      <alignment vertical="center"/>
    </xf>
    <xf numFmtId="0" fontId="22" fillId="0" borderId="6" xfId="12" applyFont="1" applyBorder="1">
      <alignment vertical="center"/>
    </xf>
    <xf numFmtId="0" fontId="22" fillId="0" borderId="48" xfId="12" applyFont="1" applyBorder="1">
      <alignment vertical="center"/>
    </xf>
    <xf numFmtId="0" fontId="22" fillId="16" borderId="9" xfId="12" applyFont="1" applyFill="1" applyBorder="1" applyAlignment="1">
      <alignment horizontal="center" vertical="center"/>
    </xf>
    <xf numFmtId="0" fontId="22" fillId="16" borderId="48" xfId="12" applyFont="1" applyFill="1" applyBorder="1" applyAlignment="1">
      <alignment horizontal="center" vertical="center"/>
    </xf>
    <xf numFmtId="0" fontId="22" fillId="16" borderId="11" xfId="12" applyFont="1" applyFill="1" applyBorder="1" applyAlignment="1">
      <alignment horizontal="center" vertical="center"/>
    </xf>
    <xf numFmtId="0" fontId="22" fillId="16" borderId="8" xfId="12" applyFont="1" applyFill="1" applyBorder="1" applyAlignment="1">
      <alignment horizontal="center" vertical="center"/>
    </xf>
    <xf numFmtId="0" fontId="22" fillId="16" borderId="5" xfId="12" applyFont="1" applyFill="1" applyBorder="1" applyAlignment="1">
      <alignment horizontal="center" vertical="center"/>
    </xf>
    <xf numFmtId="0" fontId="22" fillId="16" borderId="13" xfId="12" applyFont="1" applyFill="1" applyBorder="1" applyAlignment="1">
      <alignment horizontal="center" vertical="center"/>
    </xf>
    <xf numFmtId="0" fontId="22" fillId="16" borderId="44" xfId="12" applyFont="1" applyFill="1" applyBorder="1" applyAlignment="1">
      <alignment horizontal="center" vertical="center"/>
    </xf>
    <xf numFmtId="0" fontId="25" fillId="0" borderId="44" xfId="12" applyFont="1" applyBorder="1" applyAlignment="1">
      <alignment vertical="center" wrapText="1"/>
    </xf>
    <xf numFmtId="0" fontId="43" fillId="2" borderId="44" xfId="0" applyFont="1" applyFill="1" applyBorder="1" applyAlignment="1">
      <alignment horizontal="center" vertical="center" wrapText="1"/>
    </xf>
    <xf numFmtId="179" fontId="126" fillId="5" borderId="24" xfId="0" applyNumberFormat="1" applyFont="1" applyFill="1" applyBorder="1" applyAlignment="1">
      <alignment horizontal="right" vertical="center" shrinkToFit="1"/>
    </xf>
    <xf numFmtId="179" fontId="126" fillId="5" borderId="23" xfId="0" applyNumberFormat="1" applyFont="1" applyFill="1" applyBorder="1" applyAlignment="1">
      <alignment horizontal="right" vertical="center" shrinkToFit="1"/>
    </xf>
    <xf numFmtId="184" fontId="83" fillId="5" borderId="9" xfId="2" applyNumberFormat="1" applyFont="1" applyFill="1" applyBorder="1" applyAlignment="1">
      <alignment horizontal="left" vertical="top" wrapText="1"/>
    </xf>
    <xf numFmtId="0" fontId="83" fillId="5" borderId="48" xfId="0" applyFont="1" applyFill="1" applyBorder="1" applyAlignment="1">
      <alignment horizontal="left" vertical="top" wrapText="1"/>
    </xf>
    <xf numFmtId="178" fontId="126" fillId="5" borderId="80" xfId="2" applyNumberFormat="1" applyFont="1" applyFill="1" applyBorder="1" applyAlignment="1">
      <alignment horizontal="right" vertical="center" shrinkToFit="1"/>
    </xf>
    <xf numFmtId="178" fontId="126" fillId="5" borderId="16" xfId="2" applyNumberFormat="1" applyFont="1" applyFill="1" applyBorder="1" applyAlignment="1">
      <alignment horizontal="right" vertical="center" shrinkToFit="1"/>
    </xf>
    <xf numFmtId="181" fontId="9" fillId="16" borderId="5" xfId="0" applyNumberFormat="1" applyFont="1" applyFill="1" applyBorder="1" applyAlignment="1">
      <alignment horizontal="center" vertical="center" shrinkToFit="1"/>
    </xf>
    <xf numFmtId="181" fontId="9" fillId="16" borderId="13" xfId="0" applyNumberFormat="1" applyFont="1" applyFill="1" applyBorder="1" applyAlignment="1">
      <alignment horizontal="center" vertical="center" shrinkToFit="1"/>
    </xf>
    <xf numFmtId="178" fontId="126" fillId="5" borderId="12" xfId="2" applyNumberFormat="1" applyFont="1" applyFill="1" applyBorder="1" applyAlignment="1">
      <alignment horizontal="right" vertical="center" shrinkToFit="1"/>
    </xf>
    <xf numFmtId="178" fontId="126" fillId="5" borderId="13"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3" fillId="0" borderId="11" xfId="0" applyNumberFormat="1" applyFont="1" applyFill="1" applyBorder="1" applyAlignment="1">
      <alignment horizontal="center" vertical="center"/>
    </xf>
    <xf numFmtId="186" fontId="43" fillId="0" borderId="0" xfId="0" applyNumberFormat="1" applyFont="1" applyFill="1" applyAlignment="1">
      <alignment horizontal="center" vertical="center"/>
    </xf>
    <xf numFmtId="186" fontId="43" fillId="0" borderId="8" xfId="0" applyNumberFormat="1" applyFont="1" applyFill="1" applyBorder="1" applyAlignment="1">
      <alignment horizontal="center" vertical="center"/>
    </xf>
    <xf numFmtId="189" fontId="76" fillId="3" borderId="2" xfId="2" applyNumberFormat="1" applyFont="1" applyFill="1" applyBorder="1" applyAlignment="1">
      <alignment horizontal="right" vertical="center" shrinkToFit="1"/>
    </xf>
    <xf numFmtId="189" fontId="76" fillId="3" borderId="49" xfId="2" applyNumberFormat="1" applyFont="1" applyFill="1" applyBorder="1" applyAlignment="1">
      <alignment horizontal="right" vertical="center" shrinkToFit="1"/>
    </xf>
    <xf numFmtId="184" fontId="76" fillId="16" borderId="12" xfId="2" applyNumberFormat="1" applyFont="1" applyFill="1" applyBorder="1" applyAlignment="1">
      <alignment horizontal="right" vertical="center" shrinkToFit="1"/>
    </xf>
    <xf numFmtId="184" fontId="76" fillId="16" borderId="13" xfId="2" applyNumberFormat="1" applyFont="1" applyFill="1" applyBorder="1" applyAlignment="1">
      <alignment horizontal="right" vertical="center" shrinkToFit="1"/>
    </xf>
    <xf numFmtId="178" fontId="76" fillId="0" borderId="31" xfId="2" applyNumberFormat="1" applyFont="1" applyFill="1" applyBorder="1" applyAlignment="1">
      <alignment horizontal="center" vertical="center" shrinkToFit="1"/>
    </xf>
    <xf numFmtId="178" fontId="76" fillId="0" borderId="54" xfId="2" applyNumberFormat="1" applyFont="1" applyFill="1" applyBorder="1" applyAlignment="1">
      <alignment horizontal="center" vertical="center" shrinkToFit="1"/>
    </xf>
    <xf numFmtId="178" fontId="76" fillId="0" borderId="32" xfId="2" applyNumberFormat="1" applyFont="1" applyFill="1" applyBorder="1" applyAlignment="1">
      <alignment horizontal="center" vertical="center" shrinkToFit="1"/>
    </xf>
    <xf numFmtId="178" fontId="76" fillId="0" borderId="33" xfId="2" applyNumberFormat="1" applyFont="1" applyFill="1" applyBorder="1" applyAlignment="1">
      <alignment horizontal="center" vertical="center" shrinkToFit="1"/>
    </xf>
    <xf numFmtId="178" fontId="76" fillId="0" borderId="36" xfId="2" applyNumberFormat="1" applyFont="1" applyFill="1" applyBorder="1" applyAlignment="1">
      <alignment horizontal="center" vertical="center" shrinkToFit="1"/>
    </xf>
    <xf numFmtId="178" fontId="76" fillId="0" borderId="34" xfId="2"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48"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Fill="1" applyBorder="1" applyAlignment="1">
      <alignment horizontal="left" vertical="top" wrapText="1"/>
    </xf>
    <xf numFmtId="0" fontId="43" fillId="2" borderId="1"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178" fontId="126" fillId="16" borderId="3" xfId="2" applyNumberFormat="1" applyFont="1" applyFill="1" applyBorder="1" applyAlignment="1">
      <alignment horizontal="right" vertical="center" shrinkToFit="1"/>
    </xf>
    <xf numFmtId="0" fontId="9" fillId="16" borderId="9" xfId="0" applyNumberFormat="1" applyFont="1" applyFill="1" applyBorder="1" applyAlignment="1">
      <alignment horizontal="center" vertical="center" shrinkToFit="1"/>
    </xf>
    <xf numFmtId="0" fontId="9" fillId="16" borderId="6" xfId="0" applyNumberFormat="1" applyFont="1" applyFill="1" applyBorder="1" applyAlignment="1">
      <alignment horizontal="center" vertical="center" shrinkToFit="1"/>
    </xf>
    <xf numFmtId="0" fontId="9" fillId="16" borderId="48" xfId="0" applyNumberFormat="1" applyFont="1" applyFill="1" applyBorder="1" applyAlignment="1">
      <alignment horizontal="center" vertical="center" shrinkToFit="1"/>
    </xf>
    <xf numFmtId="0" fontId="43" fillId="0" borderId="0" xfId="0" applyFont="1" applyFill="1" applyBorder="1" applyAlignment="1">
      <alignment horizontal="left" vertical="center" wrapText="1" shrinkToFit="1"/>
    </xf>
    <xf numFmtId="190" fontId="76" fillId="16" borderId="13" xfId="2" applyNumberFormat="1" applyFont="1" applyFill="1" applyBorder="1" applyAlignment="1">
      <alignment horizontal="right" vertical="center" shrinkToFit="1"/>
    </xf>
    <xf numFmtId="190" fontId="76" fillId="16" borderId="3" xfId="2" applyNumberFormat="1" applyFont="1" applyFill="1" applyBorder="1" applyAlignment="1">
      <alignment horizontal="right" vertical="center" shrinkToFit="1"/>
    </xf>
    <xf numFmtId="186" fontId="76" fillId="5" borderId="9" xfId="2" applyNumberFormat="1" applyFont="1" applyFill="1" applyBorder="1" applyAlignment="1">
      <alignment horizontal="right" vertical="center" shrinkToFit="1"/>
    </xf>
    <xf numFmtId="186" fontId="76" fillId="5" borderId="48" xfId="2" applyNumberFormat="1" applyFont="1" applyFill="1" applyBorder="1" applyAlignment="1">
      <alignment horizontal="right" vertical="center" shrinkToFit="1"/>
    </xf>
    <xf numFmtId="186" fontId="76" fillId="5" borderId="6"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4" xfId="0" applyFont="1" applyFill="1" applyBorder="1" applyAlignment="1">
      <alignment horizontal="center" vertical="center"/>
    </xf>
    <xf numFmtId="188" fontId="56" fillId="3" borderId="2" xfId="2" applyNumberFormat="1" applyFont="1" applyFill="1" applyBorder="1" applyAlignment="1">
      <alignment horizontal="right" vertical="center" wrapText="1"/>
    </xf>
    <xf numFmtId="188" fontId="56" fillId="3" borderId="49" xfId="2" applyNumberFormat="1" applyFont="1" applyFill="1" applyBorder="1" applyAlignment="1">
      <alignment horizontal="right" vertical="center" wrapText="1"/>
    </xf>
    <xf numFmtId="182" fontId="76" fillId="16" borderId="5" xfId="2" applyNumberFormat="1" applyFont="1" applyFill="1" applyBorder="1" applyAlignment="1">
      <alignment horizontal="right" vertical="center" shrinkToFit="1"/>
    </xf>
    <xf numFmtId="182" fontId="76" fillId="16" borderId="12" xfId="2" applyNumberFormat="1" applyFont="1" applyFill="1" applyBorder="1" applyAlignment="1">
      <alignment horizontal="right" vertical="center" shrinkToFit="1"/>
    </xf>
    <xf numFmtId="182" fontId="76" fillId="16"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3" fillId="0" borderId="0" xfId="0" applyFont="1" applyFill="1" applyAlignment="1">
      <alignment horizontal="left" vertical="top" wrapText="1" indent="1"/>
    </xf>
    <xf numFmtId="188" fontId="76"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76" fillId="16" borderId="5" xfId="2" applyNumberFormat="1" applyFont="1" applyFill="1" applyBorder="1" applyAlignment="1">
      <alignment horizontal="right" vertical="center" shrinkToFit="1"/>
    </xf>
    <xf numFmtId="178" fontId="76" fillId="16" borderId="12" xfId="2" applyNumberFormat="1" applyFont="1" applyFill="1" applyBorder="1" applyAlignment="1">
      <alignment horizontal="right" vertical="center" shrinkToFit="1"/>
    </xf>
    <xf numFmtId="178" fontId="76" fillId="16"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3" fillId="2" borderId="49"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186" fontId="76" fillId="3" borderId="9" xfId="2" applyNumberFormat="1" applyFont="1" applyFill="1" applyBorder="1" applyAlignment="1">
      <alignment horizontal="right" vertical="center" shrinkToFit="1"/>
    </xf>
    <xf numFmtId="186" fontId="76" fillId="3" borderId="6" xfId="2" applyNumberFormat="1" applyFont="1" applyFill="1" applyBorder="1" applyAlignment="1">
      <alignment horizontal="right" vertical="center" shrinkToFit="1"/>
    </xf>
    <xf numFmtId="186" fontId="76" fillId="3" borderId="10" xfId="2" applyNumberFormat="1" applyFont="1" applyFill="1" applyBorder="1" applyAlignment="1">
      <alignment horizontal="right" vertical="center" shrinkToFit="1"/>
    </xf>
    <xf numFmtId="0" fontId="47" fillId="2" borderId="25"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0" fontId="9" fillId="16" borderId="10" xfId="0" applyNumberFormat="1" applyFont="1" applyFill="1" applyBorder="1" applyAlignment="1">
      <alignment horizontal="center" vertical="center" shrinkToFit="1"/>
    </xf>
    <xf numFmtId="181" fontId="9" fillId="16" borderId="9" xfId="0" applyNumberFormat="1" applyFont="1" applyFill="1" applyBorder="1" applyAlignment="1">
      <alignment horizontal="center" vertical="center" shrinkToFit="1"/>
    </xf>
    <xf numFmtId="181" fontId="9" fillId="16" borderId="10" xfId="0" applyNumberFormat="1" applyFont="1" applyFill="1" applyBorder="1" applyAlignment="1">
      <alignment horizontal="center" vertical="center" shrinkToFit="1"/>
    </xf>
    <xf numFmtId="0" fontId="43" fillId="0" borderId="0" xfId="0" applyFont="1" applyFill="1" applyAlignment="1">
      <alignment vertical="center" wrapText="1"/>
    </xf>
    <xf numFmtId="181" fontId="18" fillId="5" borderId="5" xfId="0" applyNumberFormat="1" applyFont="1" applyFill="1" applyBorder="1" applyAlignment="1">
      <alignment horizontal="center" vertical="center" shrinkToFit="1"/>
    </xf>
    <xf numFmtId="181" fontId="18" fillId="5" borderId="13" xfId="0" applyNumberFormat="1" applyFont="1" applyFill="1" applyBorder="1" applyAlignment="1">
      <alignment horizontal="center" vertical="center" shrinkToFit="1"/>
    </xf>
    <xf numFmtId="0" fontId="47" fillId="16" borderId="9" xfId="0" applyNumberFormat="1" applyFont="1" applyFill="1" applyBorder="1" applyAlignment="1">
      <alignment horizontal="center" vertical="center" shrinkToFit="1"/>
    </xf>
    <xf numFmtId="0" fontId="9" fillId="16" borderId="6" xfId="0" applyFont="1" applyFill="1" applyBorder="1" applyAlignment="1">
      <alignment horizontal="center" vertical="center" shrinkToFit="1"/>
    </xf>
    <xf numFmtId="0" fontId="9" fillId="16" borderId="48" xfId="0" applyFont="1" applyFill="1" applyBorder="1" applyAlignment="1">
      <alignment horizontal="center" vertical="center" shrinkToFit="1"/>
    </xf>
    <xf numFmtId="0" fontId="47" fillId="2" borderId="9" xfId="0" applyFont="1" applyFill="1" applyBorder="1" applyAlignment="1">
      <alignment horizontal="center" wrapText="1"/>
    </xf>
    <xf numFmtId="0" fontId="47" fillId="2" borderId="10" xfId="0" applyFont="1" applyFill="1" applyBorder="1" applyAlignment="1">
      <alignment horizontal="center" wrapText="1"/>
    </xf>
    <xf numFmtId="0" fontId="47" fillId="2" borderId="11" xfId="0" applyFont="1" applyFill="1" applyBorder="1" applyAlignment="1">
      <alignment horizontal="center" wrapText="1"/>
    </xf>
    <xf numFmtId="0" fontId="47" fillId="2" borderId="8" xfId="0" applyFont="1" applyFill="1" applyBorder="1" applyAlignment="1">
      <alignment horizontal="center" wrapText="1"/>
    </xf>
    <xf numFmtId="186" fontId="76" fillId="0" borderId="9" xfId="2" applyNumberFormat="1" applyFont="1" applyFill="1" applyBorder="1" applyAlignment="1">
      <alignment horizontal="right" vertical="center" shrinkToFit="1"/>
    </xf>
    <xf numFmtId="186" fontId="76" fillId="0" borderId="6" xfId="2" applyNumberFormat="1" applyFont="1" applyFill="1" applyBorder="1" applyAlignment="1">
      <alignment horizontal="right" vertical="center" shrinkToFit="1"/>
    </xf>
    <xf numFmtId="186" fontId="76" fillId="0" borderId="35" xfId="2" applyNumberFormat="1" applyFont="1" applyFill="1" applyBorder="1" applyAlignment="1">
      <alignment horizontal="right" vertical="center" shrinkToFit="1"/>
    </xf>
    <xf numFmtId="185" fontId="76" fillId="16" borderId="5" xfId="2" applyNumberFormat="1" applyFont="1" applyFill="1" applyBorder="1" applyAlignment="1">
      <alignment horizontal="right" vertical="center" shrinkToFit="1"/>
    </xf>
    <xf numFmtId="185" fontId="76" fillId="16" borderId="12" xfId="2" applyNumberFormat="1" applyFont="1" applyFill="1" applyBorder="1" applyAlignment="1">
      <alignment horizontal="right" vertical="center" shrinkToFit="1"/>
    </xf>
    <xf numFmtId="185" fontId="76" fillId="16" borderId="30" xfId="2" applyNumberFormat="1" applyFont="1" applyFill="1" applyBorder="1" applyAlignment="1">
      <alignment horizontal="right" vertical="center" shrinkToFit="1"/>
    </xf>
    <xf numFmtId="178" fontId="126" fillId="5" borderId="11" xfId="2" applyNumberFormat="1" applyFont="1" applyFill="1" applyBorder="1" applyAlignment="1">
      <alignment horizontal="right" vertical="center" shrinkToFit="1"/>
    </xf>
    <xf numFmtId="178" fontId="126" fillId="5" borderId="0" xfId="2" applyNumberFormat="1" applyFont="1" applyFill="1" applyBorder="1" applyAlignment="1">
      <alignment horizontal="right" vertical="center" shrinkToFit="1"/>
    </xf>
    <xf numFmtId="178" fontId="126" fillId="5" borderId="8" xfId="2" applyNumberFormat="1" applyFont="1" applyFill="1" applyBorder="1" applyAlignment="1">
      <alignment horizontal="right" vertical="center" shrinkToFit="1"/>
    </xf>
    <xf numFmtId="178" fontId="126" fillId="5" borderId="5" xfId="2" applyNumberFormat="1" applyFont="1" applyFill="1" applyBorder="1" applyAlignment="1">
      <alignment horizontal="right" vertical="center" shrinkToFit="1"/>
    </xf>
    <xf numFmtId="0" fontId="21" fillId="2" borderId="1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3" fillId="8" borderId="44" xfId="0" applyFont="1" applyFill="1" applyBorder="1" applyAlignment="1">
      <alignment horizontal="center" vertical="center" shrinkToFit="1"/>
    </xf>
    <xf numFmtId="0" fontId="8" fillId="8" borderId="44" xfId="0" applyFont="1" applyFill="1" applyBorder="1" applyAlignment="1">
      <alignment horizontal="center" vertical="center" shrinkToFit="1"/>
    </xf>
    <xf numFmtId="0" fontId="17" fillId="5" borderId="40" xfId="0" applyFont="1" applyFill="1" applyBorder="1" applyAlignment="1">
      <alignment horizontal="center" vertical="center"/>
    </xf>
    <xf numFmtId="0" fontId="17" fillId="5" borderId="43" xfId="0" applyFont="1" applyFill="1" applyBorder="1" applyAlignment="1">
      <alignment horizontal="center" vertical="center"/>
    </xf>
    <xf numFmtId="0" fontId="82" fillId="7" borderId="40" xfId="0" applyNumberFormat="1" applyFont="1" applyFill="1" applyBorder="1" applyAlignment="1">
      <alignment horizontal="center" vertical="center"/>
    </xf>
    <xf numFmtId="0" fontId="82" fillId="7" borderId="43" xfId="0" applyNumberFormat="1" applyFont="1" applyFill="1" applyBorder="1" applyAlignment="1">
      <alignment horizontal="center" vertical="center"/>
    </xf>
    <xf numFmtId="0" fontId="82" fillId="7" borderId="40" xfId="0" applyFont="1" applyFill="1" applyBorder="1" applyAlignment="1">
      <alignment horizontal="center" vertical="center"/>
    </xf>
    <xf numFmtId="0" fontId="82" fillId="7" borderId="43" xfId="0" applyFont="1" applyFill="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43" fillId="2" borderId="15" xfId="0" applyFont="1" applyFill="1" applyBorder="1">
      <alignment vertical="center"/>
    </xf>
    <xf numFmtId="0" fontId="43" fillId="2" borderId="4" xfId="0" applyFont="1" applyFill="1" applyBorder="1">
      <alignment vertical="center"/>
    </xf>
    <xf numFmtId="0" fontId="21" fillId="2" borderId="14" xfId="0" applyFont="1" applyFill="1" applyBorder="1" applyAlignment="1">
      <alignment horizontal="center" vertical="center" wrapText="1" shrinkToFit="1"/>
    </xf>
    <xf numFmtId="0" fontId="8" fillId="8" borderId="44" xfId="0" applyFont="1" applyFill="1" applyBorder="1" applyAlignment="1">
      <alignment vertical="center"/>
    </xf>
    <xf numFmtId="0" fontId="9" fillId="8" borderId="45" xfId="0" applyFont="1" applyFill="1" applyBorder="1" applyAlignment="1">
      <alignment vertical="center"/>
    </xf>
    <xf numFmtId="0" fontId="9" fillId="8" borderId="46" xfId="0" applyFont="1" applyFill="1" applyBorder="1" applyAlignment="1">
      <alignment vertical="center"/>
    </xf>
    <xf numFmtId="0" fontId="9" fillId="8" borderId="47" xfId="0" applyFont="1" applyFill="1" applyBorder="1" applyAlignment="1">
      <alignment vertical="center"/>
    </xf>
    <xf numFmtId="0" fontId="9" fillId="8" borderId="45" xfId="0" applyFont="1" applyFill="1" applyBorder="1" applyAlignment="1">
      <alignment vertical="center" shrinkToFit="1"/>
    </xf>
    <xf numFmtId="0" fontId="9" fillId="8" borderId="46" xfId="0" applyFont="1" applyFill="1" applyBorder="1" applyAlignment="1">
      <alignment vertical="center" shrinkToFit="1"/>
    </xf>
    <xf numFmtId="0" fontId="9" fillId="8" borderId="47" xfId="0" applyFont="1" applyFill="1" applyBorder="1" applyAlignment="1">
      <alignment vertical="center" shrinkToFit="1"/>
    </xf>
    <xf numFmtId="188" fontId="76" fillId="3" borderId="49" xfId="2" applyNumberFormat="1" applyFont="1" applyFill="1" applyBorder="1" applyAlignment="1">
      <alignment horizontal="right" vertical="center" shrinkToFi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12" fillId="0" borderId="0" xfId="0" applyFont="1" applyFill="1" applyAlignment="1">
      <alignment horizontal="left" vertical="center"/>
    </xf>
    <xf numFmtId="0" fontId="9" fillId="0" borderId="0" xfId="0" applyFont="1" applyFill="1" applyAlignment="1">
      <alignment vertical="center" wrapText="1"/>
    </xf>
    <xf numFmtId="0" fontId="47" fillId="16" borderId="6" xfId="0" applyNumberFormat="1" applyFont="1" applyFill="1" applyBorder="1" applyAlignment="1">
      <alignment horizontal="center" vertical="center" shrinkToFit="1"/>
    </xf>
    <xf numFmtId="0" fontId="47" fillId="16" borderId="48" xfId="0" applyNumberFormat="1" applyFont="1" applyFill="1" applyBorder="1" applyAlignment="1">
      <alignment horizontal="center" vertical="center" shrinkToFit="1"/>
    </xf>
    <xf numFmtId="0" fontId="43" fillId="0" borderId="0" xfId="0" applyFont="1" applyFill="1" applyBorder="1" applyAlignment="1">
      <alignment vertical="center" wrapText="1"/>
    </xf>
    <xf numFmtId="0" fontId="21" fillId="2" borderId="45" xfId="0" applyFont="1" applyFill="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65" fillId="2" borderId="9" xfId="0" applyFont="1" applyFill="1" applyBorder="1" applyAlignment="1">
      <alignment horizontal="center" vertical="center" wrapText="1" shrinkToFit="1"/>
    </xf>
    <xf numFmtId="0" fontId="65" fillId="2" borderId="6" xfId="0" applyFont="1" applyFill="1" applyBorder="1" applyAlignment="1">
      <alignment horizontal="center" vertical="center" wrapText="1" shrinkToFit="1"/>
    </xf>
    <xf numFmtId="0" fontId="65" fillId="2" borderId="10" xfId="0" applyFont="1" applyFill="1" applyBorder="1" applyAlignment="1">
      <alignment horizontal="center" vertical="center" wrapText="1" shrinkToFit="1"/>
    </xf>
    <xf numFmtId="0" fontId="65" fillId="2" borderId="5" xfId="0" applyFont="1" applyFill="1" applyBorder="1" applyAlignment="1">
      <alignment horizontal="center" vertical="center" wrapText="1" shrinkToFit="1"/>
    </xf>
    <xf numFmtId="0" fontId="65" fillId="2" borderId="12" xfId="0" applyFont="1" applyFill="1" applyBorder="1" applyAlignment="1">
      <alignment horizontal="center" vertical="center" wrapText="1" shrinkToFit="1"/>
    </xf>
    <xf numFmtId="0" fontId="65" fillId="2" borderId="13" xfId="0" applyFont="1" applyFill="1" applyBorder="1" applyAlignment="1">
      <alignment horizontal="center" vertical="center" wrapText="1" shrinkToFit="1"/>
    </xf>
    <xf numFmtId="189" fontId="56" fillId="3" borderId="2" xfId="2" applyNumberFormat="1" applyFont="1" applyFill="1" applyBorder="1" applyAlignment="1">
      <alignment horizontal="right" vertical="center" wrapText="1"/>
    </xf>
    <xf numFmtId="189" fontId="56" fillId="3" borderId="49" xfId="2" applyNumberFormat="1" applyFont="1" applyFill="1" applyBorder="1" applyAlignment="1">
      <alignment horizontal="righ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center" vertical="center"/>
    </xf>
    <xf numFmtId="0" fontId="8" fillId="0" borderId="49" xfId="0" applyFont="1" applyBorder="1" applyAlignment="1">
      <alignment horizontal="center" vertical="center"/>
    </xf>
    <xf numFmtId="0" fontId="8" fillId="0" borderId="7" xfId="0" applyFont="1" applyBorder="1" applyAlignment="1">
      <alignment horizontal="center" vertical="center"/>
    </xf>
    <xf numFmtId="0" fontId="8" fillId="0" borderId="96" xfId="0" applyFont="1" applyBorder="1" applyAlignment="1">
      <alignment horizontal="center" vertical="center"/>
    </xf>
    <xf numFmtId="0" fontId="8" fillId="0" borderId="49" xfId="0" applyFont="1" applyBorder="1" applyAlignment="1">
      <alignment horizontal="center" vertical="center" wrapText="1"/>
    </xf>
    <xf numFmtId="0" fontId="31" fillId="0" borderId="0" xfId="15" applyFont="1" applyAlignment="1" applyProtection="1">
      <alignment horizontal="center" vertical="center"/>
      <protection locked="0"/>
    </xf>
    <xf numFmtId="0" fontId="77" fillId="0" borderId="0" xfId="0" applyFont="1" applyAlignment="1">
      <alignment horizontal="left" vertical="center" wrapText="1"/>
    </xf>
    <xf numFmtId="0" fontId="27" fillId="0" borderId="9"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32"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6" xfId="0" applyFont="1" applyBorder="1" applyAlignment="1">
      <alignment horizontal="center" vertical="center"/>
    </xf>
    <xf numFmtId="0" fontId="32" fillId="0" borderId="48" xfId="0" applyFont="1" applyBorder="1" applyAlignment="1">
      <alignment horizontal="center" vertical="center"/>
    </xf>
    <xf numFmtId="0" fontId="8" fillId="0" borderId="96" xfId="0" applyFont="1" applyBorder="1" applyAlignment="1">
      <alignment horizontal="center" vertical="center" wrapText="1"/>
    </xf>
    <xf numFmtId="0" fontId="8" fillId="0" borderId="44" xfId="0" applyFont="1" applyBorder="1" applyAlignment="1">
      <alignment horizontal="center" vertical="center" wrapText="1"/>
    </xf>
    <xf numFmtId="0" fontId="31" fillId="0" borderId="44" xfId="15" applyFont="1" applyBorder="1" applyAlignment="1" applyProtection="1">
      <alignment horizontal="center" vertical="center" wrapText="1"/>
      <protection locked="0"/>
    </xf>
    <xf numFmtId="0" fontId="32" fillId="0" borderId="45" xfId="0" applyFont="1" applyBorder="1" applyAlignment="1">
      <alignment horizontal="center" vertical="center"/>
    </xf>
    <xf numFmtId="0" fontId="84" fillId="7" borderId="0" xfId="0" applyFont="1" applyFill="1" applyAlignment="1" applyProtection="1">
      <alignment vertical="center"/>
    </xf>
    <xf numFmtId="0" fontId="60" fillId="10" borderId="46" xfId="14" applyFont="1" applyFill="1" applyBorder="1" applyAlignment="1" applyProtection="1">
      <alignment vertical="center"/>
    </xf>
    <xf numFmtId="0" fontId="60" fillId="10" borderId="47" xfId="14" applyFont="1" applyFill="1" applyBorder="1" applyAlignment="1" applyProtection="1">
      <alignment vertical="center"/>
    </xf>
    <xf numFmtId="0" fontId="60" fillId="10" borderId="45" xfId="14" applyFont="1" applyFill="1" applyBorder="1" applyAlignment="1" applyProtection="1">
      <alignment horizontal="center" vertical="center"/>
    </xf>
    <xf numFmtId="0" fontId="60" fillId="10" borderId="46" xfId="14" applyFont="1" applyFill="1" applyBorder="1" applyAlignment="1" applyProtection="1">
      <alignment horizontal="center" vertical="center"/>
    </xf>
    <xf numFmtId="0" fontId="8" fillId="5" borderId="0" xfId="0" applyFont="1" applyFill="1" applyAlignment="1" applyProtection="1">
      <alignment vertical="center"/>
    </xf>
    <xf numFmtId="0" fontId="38" fillId="0" borderId="9"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48"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12" xfId="0" applyFont="1" applyBorder="1" applyAlignment="1" applyProtection="1">
      <alignment horizontal="left" vertical="top" wrapText="1"/>
    </xf>
    <xf numFmtId="0" fontId="38" fillId="0" borderId="13" xfId="0" applyFont="1" applyBorder="1" applyAlignment="1" applyProtection="1">
      <alignment horizontal="left" vertical="top" wrapText="1"/>
    </xf>
    <xf numFmtId="192" fontId="84" fillId="7" borderId="45" xfId="0" applyNumberFormat="1" applyFont="1" applyFill="1" applyBorder="1" applyAlignment="1" applyProtection="1">
      <alignment horizontal="right" vertical="center" wrapText="1"/>
    </xf>
    <xf numFmtId="192" fontId="17" fillId="7" borderId="46" xfId="0" applyNumberFormat="1" applyFont="1" applyFill="1" applyBorder="1" applyAlignment="1" applyProtection="1">
      <alignment horizontal="right" vertical="center" wrapText="1"/>
    </xf>
    <xf numFmtId="192" fontId="17" fillId="7" borderId="47" xfId="0" applyNumberFormat="1" applyFont="1" applyFill="1" applyBorder="1" applyAlignment="1" applyProtection="1">
      <alignment horizontal="right" vertical="center" wrapText="1"/>
    </xf>
    <xf numFmtId="0" fontId="88" fillId="7" borderId="44" xfId="0" applyFont="1" applyFill="1" applyBorder="1" applyAlignment="1" applyProtection="1">
      <alignment horizontal="left" vertical="center" wrapText="1"/>
    </xf>
    <xf numFmtId="0" fontId="88" fillId="16" borderId="44" xfId="0" applyFont="1" applyFill="1" applyBorder="1" applyAlignment="1" applyProtection="1">
      <alignment horizontal="center" vertical="center" shrinkToFit="1"/>
    </xf>
    <xf numFmtId="38" fontId="88" fillId="16" borderId="44" xfId="2" applyFont="1" applyFill="1" applyBorder="1" applyAlignment="1" applyProtection="1">
      <alignment horizontal="center" vertical="center" shrinkToFit="1"/>
    </xf>
    <xf numFmtId="0" fontId="9" fillId="8" borderId="49" xfId="14" applyFont="1" applyFill="1" applyBorder="1" applyAlignment="1" applyProtection="1">
      <alignment horizontal="center" vertical="center"/>
    </xf>
    <xf numFmtId="0" fontId="39" fillId="7" borderId="44" xfId="14" applyFont="1" applyFill="1" applyBorder="1" applyAlignment="1" applyProtection="1">
      <alignment horizontal="center" vertical="center"/>
    </xf>
    <xf numFmtId="0" fontId="38" fillId="0" borderId="47" xfId="0" applyFont="1" applyBorder="1" applyAlignment="1" applyProtection="1">
      <alignment horizontal="left" vertical="top" wrapText="1"/>
    </xf>
    <xf numFmtId="0" fontId="38" fillId="0" borderId="44" xfId="0" applyFont="1" applyBorder="1" applyAlignment="1" applyProtection="1">
      <alignment horizontal="left" vertical="top" wrapText="1"/>
    </xf>
    <xf numFmtId="193" fontId="25" fillId="5" borderId="45" xfId="0" applyNumberFormat="1" applyFont="1" applyFill="1" applyBorder="1" applyAlignment="1" applyProtection="1">
      <alignment horizontal="center" vertical="center" shrinkToFit="1"/>
    </xf>
    <xf numFmtId="193" fontId="25" fillId="5" borderId="46" xfId="0" applyNumberFormat="1" applyFont="1" applyFill="1" applyBorder="1" applyAlignment="1" applyProtection="1">
      <alignment horizontal="center" vertical="center" shrinkToFit="1"/>
    </xf>
    <xf numFmtId="193" fontId="25" fillId="5" borderId="47" xfId="0" applyNumberFormat="1" applyFont="1" applyFill="1" applyBorder="1" applyAlignment="1" applyProtection="1">
      <alignment horizontal="center" vertical="center" shrinkToFit="1"/>
    </xf>
    <xf numFmtId="0" fontId="9" fillId="8" borderId="45" xfId="14" applyFont="1" applyFill="1" applyBorder="1" applyAlignment="1" applyProtection="1">
      <alignment horizontal="center" vertical="center"/>
    </xf>
    <xf numFmtId="0" fontId="9" fillId="8" borderId="46"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88" fillId="7" borderId="45" xfId="0" applyFont="1" applyFill="1" applyBorder="1" applyAlignment="1" applyProtection="1">
      <alignment horizontal="left" vertical="center" wrapText="1"/>
    </xf>
    <xf numFmtId="0" fontId="88" fillId="7" borderId="46" xfId="0" applyFont="1" applyFill="1" applyBorder="1" applyAlignment="1" applyProtection="1">
      <alignment horizontal="left" vertical="center" wrapText="1"/>
    </xf>
    <xf numFmtId="0" fontId="88" fillId="7" borderId="47" xfId="0" applyFont="1" applyFill="1" applyBorder="1" applyAlignment="1" applyProtection="1">
      <alignment horizontal="left" vertical="center" wrapText="1"/>
    </xf>
    <xf numFmtId="38" fontId="89" fillId="5" borderId="44" xfId="2" applyFont="1" applyFill="1" applyBorder="1" applyAlignment="1" applyProtection="1">
      <alignment horizontal="center" vertical="center" shrinkToFit="1"/>
    </xf>
    <xf numFmtId="0" fontId="8" fillId="0" borderId="0" xfId="14" applyFont="1" applyAlignment="1" applyProtection="1">
      <alignment vertical="center"/>
    </xf>
    <xf numFmtId="0" fontId="45" fillId="7" borderId="0" xfId="14" applyFont="1" applyFill="1" applyAlignment="1" applyProtection="1">
      <alignment horizontal="center" vertical="center"/>
    </xf>
    <xf numFmtId="0" fontId="25" fillId="0" borderId="47" xfId="0" applyFont="1" applyBorder="1" applyAlignment="1" applyProtection="1">
      <alignment horizontal="left" vertical="top" wrapText="1"/>
    </xf>
    <xf numFmtId="0" fontId="25" fillId="0" borderId="44" xfId="0" applyFont="1" applyBorder="1" applyAlignment="1" applyProtection="1">
      <alignment horizontal="left" vertical="top" wrapText="1"/>
    </xf>
    <xf numFmtId="0" fontId="38" fillId="8" borderId="45" xfId="0" applyFont="1" applyFill="1" applyBorder="1" applyAlignment="1" applyProtection="1">
      <alignment horizontal="center" vertical="center" wrapText="1"/>
    </xf>
    <xf numFmtId="0" fontId="0" fillId="0" borderId="47" xfId="0" applyBorder="1" applyAlignment="1" applyProtection="1">
      <alignment horizontal="center" vertical="center"/>
    </xf>
    <xf numFmtId="0" fontId="25" fillId="8" borderId="45" xfId="0" applyFont="1" applyFill="1" applyBorder="1" applyAlignment="1" applyProtection="1">
      <alignment horizontal="center" vertical="center" wrapText="1"/>
    </xf>
    <xf numFmtId="0" fontId="57" fillId="0" borderId="47" xfId="0" applyFont="1" applyBorder="1" applyAlignment="1" applyProtection="1">
      <alignment horizontal="center" vertical="center"/>
    </xf>
    <xf numFmtId="0" fontId="25" fillId="8" borderId="47" xfId="0" applyFont="1" applyFill="1" applyBorder="1" applyAlignment="1" applyProtection="1">
      <alignment horizontal="center" vertical="center"/>
    </xf>
    <xf numFmtId="0" fontId="0" fillId="0" borderId="46" xfId="0"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48"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38" fontId="92" fillId="5" borderId="45" xfId="2" applyFont="1" applyFill="1" applyBorder="1" applyAlignment="1" applyProtection="1">
      <alignment horizontal="center" vertical="center" shrinkToFit="1"/>
    </xf>
    <xf numFmtId="0" fontId="18" fillId="0" borderId="47" xfId="0" applyFont="1" applyBorder="1" applyAlignment="1" applyProtection="1">
      <alignment horizontal="center" vertical="center" shrinkToFit="1"/>
    </xf>
    <xf numFmtId="38" fontId="92" fillId="5" borderId="82" xfId="2" applyFont="1" applyFill="1" applyBorder="1" applyAlignment="1" applyProtection="1">
      <alignment horizontal="center" vertical="center" shrinkToFit="1"/>
    </xf>
    <xf numFmtId="0" fontId="18" fillId="0" borderId="83" xfId="0" applyFont="1" applyBorder="1" applyAlignment="1" applyProtection="1">
      <alignment horizontal="center" vertical="center" shrinkToFit="1"/>
    </xf>
    <xf numFmtId="0" fontId="92" fillId="5" borderId="82" xfId="0" applyFont="1" applyFill="1" applyBorder="1" applyAlignment="1" applyProtection="1">
      <alignment horizontal="center" vertical="center" shrinkToFit="1"/>
    </xf>
    <xf numFmtId="38" fontId="31" fillId="5" borderId="45" xfId="2" applyFont="1" applyFill="1" applyBorder="1" applyAlignment="1" applyProtection="1">
      <alignment horizontal="center" vertical="center" shrinkToFit="1"/>
    </xf>
    <xf numFmtId="38" fontId="31" fillId="5" borderId="47" xfId="2" applyFont="1" applyFill="1" applyBorder="1" applyAlignment="1" applyProtection="1">
      <alignment horizontal="center" vertical="center" shrinkToFit="1"/>
    </xf>
    <xf numFmtId="0" fontId="44" fillId="0" borderId="0" xfId="0" applyFont="1" applyAlignment="1" applyProtection="1">
      <alignment horizontal="left" vertical="center" wrapText="1"/>
    </xf>
    <xf numFmtId="0" fontId="38" fillId="8" borderId="49" xfId="0" applyFont="1" applyFill="1" applyBorder="1" applyAlignment="1" applyProtection="1">
      <alignment horizontal="center" vertical="center"/>
    </xf>
    <xf numFmtId="3" fontId="87" fillId="5" borderId="49" xfId="0" applyNumberFormat="1" applyFont="1" applyFill="1" applyBorder="1" applyAlignment="1" applyProtection="1">
      <alignment horizontal="center" vertical="center" shrinkToFit="1"/>
    </xf>
    <xf numFmtId="3" fontId="87" fillId="5" borderId="9" xfId="0" applyNumberFormat="1" applyFont="1" applyFill="1" applyBorder="1" applyAlignment="1" applyProtection="1">
      <alignment horizontal="center" vertical="center" shrinkToFit="1"/>
    </xf>
    <xf numFmtId="3" fontId="87" fillId="5" borderId="7" xfId="0" applyNumberFormat="1" applyFont="1" applyFill="1" applyBorder="1" applyAlignment="1" applyProtection="1">
      <alignment horizontal="center" vertical="center" shrinkToFit="1"/>
    </xf>
    <xf numFmtId="3" fontId="87" fillId="5" borderId="11" xfId="0" applyNumberFormat="1" applyFont="1" applyFill="1" applyBorder="1" applyAlignment="1" applyProtection="1">
      <alignment horizontal="center" vertical="center" shrinkToFit="1"/>
    </xf>
    <xf numFmtId="3" fontId="87" fillId="5" borderId="3" xfId="0" applyNumberFormat="1" applyFont="1" applyFill="1" applyBorder="1" applyAlignment="1" applyProtection="1">
      <alignment horizontal="center" vertical="center" shrinkToFit="1"/>
    </xf>
    <xf numFmtId="3" fontId="87" fillId="5" borderId="5" xfId="0" applyNumberFormat="1" applyFont="1" applyFill="1" applyBorder="1" applyAlignment="1" applyProtection="1">
      <alignment horizontal="center" vertical="center" shrinkToFit="1"/>
    </xf>
    <xf numFmtId="0" fontId="44" fillId="0" borderId="0" xfId="0" applyFont="1" applyAlignment="1" applyProtection="1">
      <alignment horizontal="left" vertical="top" wrapText="1"/>
    </xf>
    <xf numFmtId="0" fontId="22" fillId="5" borderId="49" xfId="14" applyFont="1" applyFill="1" applyBorder="1" applyAlignment="1" applyProtection="1">
      <alignment horizontal="center" vertical="top"/>
    </xf>
    <xf numFmtId="0" fontId="62" fillId="5" borderId="49" xfId="14" applyFont="1" applyFill="1" applyBorder="1" applyAlignment="1" applyProtection="1">
      <alignment horizontal="center" vertical="top"/>
    </xf>
    <xf numFmtId="0" fontId="48" fillId="3" borderId="49" xfId="0" applyFont="1" applyFill="1" applyBorder="1" applyAlignment="1" applyProtection="1">
      <alignment horizontal="left" vertical="top"/>
    </xf>
    <xf numFmtId="0" fontId="8" fillId="5" borderId="49" xfId="14" applyFont="1" applyFill="1" applyBorder="1" applyAlignment="1" applyProtection="1">
      <alignment horizontal="center" vertical="top"/>
    </xf>
    <xf numFmtId="0" fontId="47" fillId="5" borderId="49" xfId="14" applyFont="1" applyFill="1" applyBorder="1" applyAlignment="1" applyProtection="1">
      <alignment horizontal="center" vertical="top"/>
    </xf>
    <xf numFmtId="0" fontId="22" fillId="5" borderId="3" xfId="14" applyFont="1" applyFill="1" applyBorder="1" applyAlignment="1" applyProtection="1">
      <alignment horizontal="center" vertical="center"/>
    </xf>
    <xf numFmtId="0" fontId="62" fillId="5" borderId="3" xfId="14" applyFont="1" applyFill="1" applyBorder="1" applyAlignment="1" applyProtection="1">
      <alignment horizontal="center" vertical="center"/>
    </xf>
    <xf numFmtId="0" fontId="48" fillId="3" borderId="3" xfId="0" applyFont="1" applyFill="1" applyBorder="1" applyAlignment="1" applyProtection="1">
      <alignment horizontal="left" vertical="top"/>
    </xf>
    <xf numFmtId="0" fontId="22" fillId="5" borderId="7" xfId="14" applyFont="1" applyFill="1" applyBorder="1" applyAlignment="1" applyProtection="1">
      <alignment horizontal="center" vertical="center"/>
    </xf>
    <xf numFmtId="0" fontId="62" fillId="5" borderId="7" xfId="14" applyFont="1" applyFill="1" applyBorder="1" applyAlignment="1" applyProtection="1">
      <alignment horizontal="center" vertical="center"/>
    </xf>
    <xf numFmtId="0" fontId="48" fillId="3" borderId="7" xfId="0" applyFont="1" applyFill="1" applyBorder="1" applyAlignment="1" applyProtection="1">
      <alignment horizontal="left" vertical="top"/>
    </xf>
    <xf numFmtId="0" fontId="95" fillId="16" borderId="9" xfId="0" applyFont="1" applyFill="1" applyBorder="1" applyAlignment="1" applyProtection="1">
      <alignment horizontal="left" vertical="top" wrapText="1"/>
    </xf>
    <xf numFmtId="0" fontId="95" fillId="16" borderId="6" xfId="0" applyFont="1" applyFill="1" applyBorder="1" applyAlignment="1" applyProtection="1">
      <alignment horizontal="left" vertical="top" wrapText="1"/>
    </xf>
    <xf numFmtId="0" fontId="95" fillId="16" borderId="48" xfId="0" applyFont="1" applyFill="1" applyBorder="1" applyAlignment="1" applyProtection="1">
      <alignment horizontal="left" vertical="top" wrapText="1"/>
    </xf>
    <xf numFmtId="0" fontId="18" fillId="16" borderId="11" xfId="0" applyFont="1" applyFill="1" applyBorder="1" applyAlignment="1" applyProtection="1">
      <alignment horizontal="left" vertical="top" wrapText="1"/>
    </xf>
    <xf numFmtId="0" fontId="18" fillId="16" borderId="0" xfId="0" applyFont="1" applyFill="1" applyAlignment="1" applyProtection="1">
      <alignment horizontal="left" vertical="top" wrapText="1"/>
    </xf>
    <xf numFmtId="0" fontId="18" fillId="16" borderId="8" xfId="0" applyFont="1" applyFill="1" applyBorder="1" applyAlignment="1" applyProtection="1">
      <alignment horizontal="left" vertical="top" wrapText="1"/>
    </xf>
    <xf numFmtId="0" fontId="18" fillId="16" borderId="5" xfId="0" applyFont="1" applyFill="1" applyBorder="1" applyAlignment="1" applyProtection="1">
      <alignment horizontal="left" vertical="top" wrapText="1"/>
    </xf>
    <xf numFmtId="0" fontId="18" fillId="16" borderId="12" xfId="0" applyFont="1" applyFill="1" applyBorder="1" applyAlignment="1" applyProtection="1">
      <alignment horizontal="left" vertical="top" wrapText="1"/>
    </xf>
    <xf numFmtId="0" fontId="18" fillId="16" borderId="13" xfId="0" applyFont="1" applyFill="1" applyBorder="1" applyAlignment="1" applyProtection="1">
      <alignment horizontal="left" vertical="top" wrapText="1"/>
    </xf>
    <xf numFmtId="0" fontId="88" fillId="16" borderId="11" xfId="0" applyFont="1" applyFill="1" applyBorder="1" applyAlignment="1" applyProtection="1">
      <alignment horizontal="left" vertical="top" wrapText="1"/>
    </xf>
    <xf numFmtId="0" fontId="88" fillId="16" borderId="0" xfId="0" applyFont="1" applyFill="1" applyAlignment="1" applyProtection="1">
      <alignment horizontal="left" vertical="top" wrapText="1"/>
    </xf>
    <xf numFmtId="0" fontId="88" fillId="16" borderId="8" xfId="0" applyFont="1" applyFill="1" applyBorder="1" applyAlignment="1" applyProtection="1">
      <alignment horizontal="left" vertical="top" wrapText="1"/>
    </xf>
    <xf numFmtId="0" fontId="88" fillId="16" borderId="5" xfId="0" applyFont="1" applyFill="1" applyBorder="1" applyAlignment="1" applyProtection="1">
      <alignment horizontal="left" vertical="top" wrapText="1"/>
    </xf>
    <xf numFmtId="0" fontId="88" fillId="16" borderId="12" xfId="0" applyFont="1" applyFill="1" applyBorder="1" applyAlignment="1" applyProtection="1">
      <alignment horizontal="left" vertical="top" wrapText="1"/>
    </xf>
    <xf numFmtId="0" fontId="88" fillId="16" borderId="13" xfId="0" applyFont="1" applyFill="1" applyBorder="1" applyAlignment="1" applyProtection="1">
      <alignment horizontal="left" vertical="top" wrapText="1"/>
    </xf>
    <xf numFmtId="0" fontId="48"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9" fillId="8" borderId="44" xfId="14" applyFont="1" applyFill="1" applyBorder="1" applyAlignment="1" applyProtection="1">
      <alignment horizontal="center" vertical="center" wrapText="1"/>
    </xf>
    <xf numFmtId="0" fontId="9" fillId="8" borderId="44" xfId="14" applyFont="1" applyFill="1" applyBorder="1" applyAlignment="1" applyProtection="1">
      <alignment horizontal="center" vertical="center"/>
    </xf>
    <xf numFmtId="0" fontId="38" fillId="8" borderId="49" xfId="0" applyFont="1" applyFill="1" applyBorder="1" applyAlignment="1" applyProtection="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2" fillId="5" borderId="49" xfId="14" applyFont="1" applyFill="1" applyBorder="1" applyAlignment="1" applyProtection="1">
      <alignment horizontal="center" vertical="center"/>
    </xf>
    <xf numFmtId="0" fontId="62" fillId="5" borderId="49" xfId="14" applyFont="1" applyFill="1" applyBorder="1" applyAlignment="1" applyProtection="1">
      <alignment horizontal="center" vertical="center"/>
    </xf>
    <xf numFmtId="0" fontId="48" fillId="3" borderId="49" xfId="0" applyFont="1" applyFill="1" applyBorder="1" applyAlignment="1" applyProtection="1">
      <alignment horizontal="left" vertical="top" wrapText="1"/>
    </xf>
    <xf numFmtId="0" fontId="96" fillId="16" borderId="6" xfId="0" applyFont="1" applyFill="1" applyBorder="1" applyAlignment="1" applyProtection="1">
      <alignment horizontal="left" vertical="top" wrapText="1"/>
    </xf>
    <xf numFmtId="0" fontId="96" fillId="16" borderId="48" xfId="0" applyFont="1" applyFill="1" applyBorder="1" applyAlignment="1" applyProtection="1">
      <alignment horizontal="left" vertical="top" wrapText="1"/>
    </xf>
    <xf numFmtId="0" fontId="48"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95" fillId="16" borderId="45" xfId="0" applyFont="1" applyFill="1" applyBorder="1" applyAlignment="1" applyProtection="1">
      <alignment horizontal="left" vertical="top" wrapText="1"/>
    </xf>
    <xf numFmtId="0" fontId="95" fillId="16" borderId="46" xfId="0" applyFont="1" applyFill="1" applyBorder="1" applyAlignment="1" applyProtection="1">
      <alignment horizontal="left" vertical="top" wrapText="1"/>
    </xf>
    <xf numFmtId="0" fontId="95" fillId="16" borderId="47" xfId="0" applyFont="1" applyFill="1" applyBorder="1" applyAlignment="1" applyProtection="1">
      <alignment horizontal="left"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38" fillId="8" borderId="44" xfId="0" applyFont="1" applyFill="1" applyBorder="1" applyAlignment="1" applyProtection="1">
      <alignment horizontal="left" vertical="center"/>
    </xf>
    <xf numFmtId="0" fontId="38" fillId="8" borderId="45" xfId="0" applyFont="1" applyFill="1" applyBorder="1" applyAlignment="1" applyProtection="1">
      <alignment horizontal="left" vertical="center"/>
    </xf>
    <xf numFmtId="192" fontId="88" fillId="16" borderId="44" xfId="0" applyNumberFormat="1" applyFont="1" applyFill="1" applyBorder="1" applyAlignment="1" applyProtection="1">
      <alignment horizontal="center" vertical="center" wrapText="1"/>
    </xf>
    <xf numFmtId="192" fontId="92" fillId="16" borderId="47" xfId="0" applyNumberFormat="1" applyFont="1" applyFill="1" applyBorder="1" applyAlignment="1" applyProtection="1">
      <alignment horizontal="center" vertical="center" wrapText="1"/>
    </xf>
    <xf numFmtId="192" fontId="92" fillId="16" borderId="44" xfId="0" applyNumberFormat="1" applyFont="1" applyFill="1" applyBorder="1" applyAlignment="1" applyProtection="1">
      <alignment horizontal="center" vertical="center" wrapText="1"/>
    </xf>
    <xf numFmtId="0" fontId="18" fillId="16" borderId="6" xfId="0" applyFont="1" applyFill="1" applyBorder="1" applyAlignment="1" applyProtection="1">
      <alignment horizontal="left" vertical="top" wrapText="1"/>
    </xf>
    <xf numFmtId="0" fontId="18" fillId="16" borderId="48" xfId="0" applyFont="1" applyFill="1" applyBorder="1" applyAlignment="1" applyProtection="1">
      <alignment horizontal="left" vertical="top" wrapText="1"/>
    </xf>
    <xf numFmtId="0" fontId="23" fillId="0" borderId="0" xfId="0" applyFont="1" applyAlignment="1" applyProtection="1">
      <alignment horizontal="left" vertical="center" wrapText="1"/>
    </xf>
    <xf numFmtId="0" fontId="47" fillId="8" borderId="44" xfId="14" applyFont="1" applyFill="1" applyBorder="1" applyAlignment="1" applyProtection="1">
      <alignment horizontal="center" vertical="center"/>
    </xf>
    <xf numFmtId="0" fontId="48" fillId="8" borderId="44" xfId="0" applyFont="1" applyFill="1" applyBorder="1" applyAlignment="1" applyProtection="1">
      <alignment horizontal="center" vertical="center"/>
    </xf>
    <xf numFmtId="180" fontId="9" fillId="5" borderId="44" xfId="14" applyNumberFormat="1" applyFont="1" applyFill="1" applyBorder="1" applyAlignment="1" applyProtection="1">
      <alignment horizontal="center" vertical="center"/>
    </xf>
    <xf numFmtId="0" fontId="38" fillId="0" borderId="44" xfId="0" applyFont="1" applyBorder="1" applyAlignment="1" applyProtection="1">
      <alignment horizontal="left" vertical="center"/>
    </xf>
    <xf numFmtId="0" fontId="18" fillId="16" borderId="0" xfId="0" applyFont="1" applyFill="1" applyBorder="1" applyAlignment="1" applyProtection="1">
      <alignment horizontal="left" vertical="top" wrapText="1"/>
    </xf>
    <xf numFmtId="0" fontId="94" fillId="7" borderId="0" xfId="0" applyFont="1" applyFill="1" applyBorder="1" applyAlignment="1" applyProtection="1">
      <alignment horizontal="center" vertical="center"/>
    </xf>
    <xf numFmtId="0" fontId="38" fillId="0" borderId="45" xfId="0" applyFont="1" applyBorder="1" applyAlignment="1" applyProtection="1">
      <alignment horizontal="left" vertical="top" wrapText="1"/>
    </xf>
    <xf numFmtId="0" fontId="88" fillId="16" borderId="44" xfId="0" applyFont="1" applyFill="1" applyBorder="1" applyAlignment="1" applyProtection="1">
      <alignment horizontal="center" vertical="center"/>
    </xf>
    <xf numFmtId="0" fontId="22" fillId="0" borderId="6" xfId="14" applyFont="1" applyBorder="1" applyAlignment="1" applyProtection="1">
      <alignment horizontal="left" vertical="top" wrapText="1"/>
    </xf>
    <xf numFmtId="0" fontId="57" fillId="0" borderId="6" xfId="0" applyFont="1" applyBorder="1" applyAlignment="1" applyProtection="1">
      <alignment horizontal="left" vertical="top"/>
    </xf>
    <xf numFmtId="0" fontId="9" fillId="8" borderId="44" xfId="14" applyFont="1" applyFill="1" applyBorder="1" applyAlignment="1" applyProtection="1">
      <alignment horizontal="center" vertical="center" textRotation="255"/>
    </xf>
    <xf numFmtId="0" fontId="38" fillId="8" borderId="44" xfId="0" applyFont="1" applyFill="1" applyBorder="1" applyAlignment="1" applyProtection="1">
      <alignment horizontal="center" vertical="center"/>
    </xf>
    <xf numFmtId="0" fontId="38" fillId="8" borderId="45" xfId="0" applyFont="1" applyFill="1" applyBorder="1" applyAlignment="1" applyProtection="1">
      <alignment horizontal="center" vertical="center"/>
    </xf>
    <xf numFmtId="0" fontId="38" fillId="0" borderId="48" xfId="0" applyFont="1" applyFill="1" applyBorder="1" applyAlignment="1" applyProtection="1">
      <alignment horizontal="left" vertical="center" wrapText="1"/>
    </xf>
    <xf numFmtId="0" fontId="38" fillId="0" borderId="49" xfId="0" applyFont="1" applyFill="1" applyBorder="1" applyAlignment="1" applyProtection="1">
      <alignment horizontal="left" vertical="center" wrapText="1"/>
    </xf>
    <xf numFmtId="0" fontId="38" fillId="0" borderId="9" xfId="0" applyFont="1" applyFill="1" applyBorder="1" applyAlignment="1" applyProtection="1">
      <alignment horizontal="left" vertical="center" wrapText="1"/>
    </xf>
    <xf numFmtId="0" fontId="18" fillId="0" borderId="49" xfId="0" applyFont="1" applyFill="1" applyBorder="1" applyAlignment="1" applyProtection="1">
      <alignment horizontal="left" vertical="center" wrapText="1"/>
    </xf>
    <xf numFmtId="0" fontId="88" fillId="0" borderId="49" xfId="0" applyFont="1" applyFill="1" applyBorder="1" applyAlignment="1" applyProtection="1">
      <alignment horizontal="left" vertical="center" wrapText="1"/>
    </xf>
    <xf numFmtId="0" fontId="23"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5" fillId="7" borderId="77" xfId="14" applyFont="1" applyFill="1" applyBorder="1" applyAlignment="1" applyProtection="1">
      <alignment horizontal="center" vertical="center" wrapText="1"/>
    </xf>
    <xf numFmtId="0" fontId="39" fillId="7" borderId="78" xfId="0" applyFont="1" applyFill="1" applyBorder="1" applyAlignment="1" applyProtection="1">
      <alignment horizontal="center" vertical="center" wrapText="1"/>
    </xf>
    <xf numFmtId="0" fontId="39" fillId="7" borderId="9" xfId="14" applyFont="1" applyFill="1" applyBorder="1" applyAlignment="1" applyProtection="1">
      <alignment horizontal="center" vertical="center"/>
    </xf>
    <xf numFmtId="0" fontId="39" fillId="7" borderId="48" xfId="14" applyFont="1" applyFill="1" applyBorder="1" applyAlignment="1" applyProtection="1">
      <alignment horizontal="center" vertical="center"/>
    </xf>
    <xf numFmtId="0" fontId="39" fillId="7" borderId="5" xfId="14" applyFont="1" applyFill="1" applyBorder="1" applyAlignment="1" applyProtection="1">
      <alignment horizontal="center" vertical="center"/>
    </xf>
    <xf numFmtId="0" fontId="39" fillId="7" borderId="13" xfId="14" applyFont="1" applyFill="1" applyBorder="1" applyAlignment="1" applyProtection="1">
      <alignment horizontal="center" vertical="center"/>
    </xf>
    <xf numFmtId="0" fontId="88" fillId="16" borderId="3" xfId="0" applyFont="1" applyFill="1" applyBorder="1" applyAlignment="1" applyProtection="1">
      <alignment horizontal="left" vertical="top" wrapText="1"/>
    </xf>
    <xf numFmtId="0" fontId="38" fillId="16" borderId="3" xfId="0" applyFont="1" applyFill="1" applyBorder="1" applyAlignment="1" applyProtection="1">
      <alignment horizontal="left" vertical="top" wrapText="1"/>
    </xf>
    <xf numFmtId="0" fontId="38" fillId="16" borderId="5" xfId="0" applyFont="1" applyFill="1" applyBorder="1" applyAlignment="1" applyProtection="1">
      <alignment horizontal="left" vertical="top" wrapText="1"/>
    </xf>
    <xf numFmtId="0" fontId="88" fillId="16" borderId="3" xfId="0" applyFont="1" applyFill="1" applyBorder="1" applyAlignment="1" applyProtection="1">
      <alignment horizontal="left" vertical="center" wrapText="1"/>
    </xf>
    <xf numFmtId="0" fontId="38" fillId="0" borderId="47" xfId="0" applyFont="1" applyBorder="1" applyAlignment="1" applyProtection="1">
      <alignment horizontal="left" vertical="center" wrapText="1"/>
    </xf>
    <xf numFmtId="0" fontId="38" fillId="0" borderId="44" xfId="0" applyFont="1" applyBorder="1" applyAlignment="1" applyProtection="1">
      <alignment horizontal="left" vertical="center" wrapText="1"/>
    </xf>
    <xf numFmtId="0" fontId="38" fillId="0" borderId="45" xfId="0" applyFont="1" applyBorder="1" applyAlignment="1" applyProtection="1">
      <alignment horizontal="left" vertical="center" wrapText="1"/>
    </xf>
    <xf numFmtId="0" fontId="88" fillId="16" borderId="44" xfId="0" applyFont="1" applyFill="1" applyBorder="1" applyAlignment="1" applyProtection="1">
      <alignment horizontal="left" vertical="center" wrapText="1"/>
    </xf>
    <xf numFmtId="0" fontId="92" fillId="16" borderId="44" xfId="0" applyFont="1" applyFill="1" applyBorder="1" applyAlignment="1" applyProtection="1">
      <alignment horizontal="left" vertical="center" wrapText="1"/>
    </xf>
    <xf numFmtId="0" fontId="38" fillId="0" borderId="6" xfId="0" applyFont="1" applyFill="1" applyBorder="1" applyAlignment="1" applyProtection="1">
      <alignment horizontal="left" vertical="center"/>
    </xf>
    <xf numFmtId="0" fontId="38" fillId="0" borderId="48" xfId="0" applyFont="1" applyFill="1" applyBorder="1" applyAlignment="1" applyProtection="1">
      <alignment horizontal="left" vertical="center"/>
    </xf>
    <xf numFmtId="0" fontId="38" fillId="0" borderId="46" xfId="0" applyFont="1" applyBorder="1" applyAlignment="1" applyProtection="1">
      <alignment horizontal="left" vertical="center"/>
    </xf>
    <xf numFmtId="0" fontId="38" fillId="0" borderId="47" xfId="0" applyFont="1" applyBorder="1" applyAlignment="1" applyProtection="1">
      <alignment horizontal="left" vertical="center"/>
    </xf>
    <xf numFmtId="0" fontId="38" fillId="0" borderId="46" xfId="0" applyFont="1" applyBorder="1" applyAlignment="1" applyProtection="1">
      <alignment horizontal="left" vertical="center" wrapText="1"/>
    </xf>
    <xf numFmtId="0" fontId="127" fillId="16" borderId="12" xfId="0" applyFont="1" applyFill="1" applyBorder="1" applyAlignment="1" applyProtection="1">
      <alignment horizontal="left" vertical="center" wrapText="1"/>
    </xf>
    <xf numFmtId="0" fontId="38" fillId="16" borderId="12" xfId="0" applyFont="1" applyFill="1" applyBorder="1" applyAlignment="1" applyProtection="1">
      <alignment horizontal="left" vertical="center"/>
    </xf>
    <xf numFmtId="0" fontId="38" fillId="16" borderId="13" xfId="0" applyFont="1" applyFill="1" applyBorder="1" applyAlignment="1" applyProtection="1">
      <alignment horizontal="left" vertical="center"/>
    </xf>
    <xf numFmtId="0" fontId="38" fillId="8" borderId="46" xfId="0" applyFont="1" applyFill="1" applyBorder="1" applyAlignment="1" applyProtection="1">
      <alignment horizontal="center" vertical="center"/>
    </xf>
    <xf numFmtId="0" fontId="38" fillId="8" borderId="47" xfId="0" applyFont="1" applyFill="1" applyBorder="1" applyAlignment="1" applyProtection="1">
      <alignment horizontal="center" vertical="center"/>
    </xf>
    <xf numFmtId="3" fontId="87" fillId="0" borderId="45" xfId="0" applyNumberFormat="1" applyFont="1" applyFill="1" applyBorder="1" applyAlignment="1" applyProtection="1">
      <alignment horizontal="center" vertical="center" shrinkToFit="1"/>
    </xf>
    <xf numFmtId="3" fontId="87" fillId="0" borderId="46" xfId="0" applyNumberFormat="1" applyFont="1" applyFill="1" applyBorder="1" applyAlignment="1" applyProtection="1">
      <alignment horizontal="center" vertical="center" shrinkToFit="1"/>
    </xf>
    <xf numFmtId="0" fontId="87" fillId="0" borderId="47" xfId="0" applyFont="1" applyFill="1" applyBorder="1" applyAlignment="1" applyProtection="1">
      <alignment horizontal="center" vertical="center" shrinkToFit="1"/>
    </xf>
    <xf numFmtId="38" fontId="31" fillId="5" borderId="45" xfId="0" applyNumberFormat="1" applyFont="1" applyFill="1" applyBorder="1" applyAlignment="1" applyProtection="1">
      <alignment horizontal="center" vertical="center" shrinkToFit="1"/>
    </xf>
    <xf numFmtId="0" fontId="31" fillId="5" borderId="46" xfId="0" applyFont="1" applyFill="1" applyBorder="1" applyAlignment="1" applyProtection="1">
      <alignment horizontal="center" vertical="center" shrinkToFit="1"/>
    </xf>
    <xf numFmtId="0" fontId="31" fillId="5" borderId="47"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wrapText="1"/>
    </xf>
    <xf numFmtId="0" fontId="9" fillId="8" borderId="48" xfId="14"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wrapText="1"/>
    </xf>
    <xf numFmtId="0" fontId="38" fillId="8" borderId="48" xfId="0"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xf>
    <xf numFmtId="0" fontId="38" fillId="8" borderId="6" xfId="0" applyFont="1" applyFill="1" applyBorder="1" applyAlignment="1" applyProtection="1">
      <alignment horizontal="center" vertical="center"/>
    </xf>
    <xf numFmtId="0" fontId="38" fillId="8" borderId="48" xfId="0" applyFont="1" applyFill="1" applyBorder="1" applyAlignment="1" applyProtection="1">
      <alignment horizontal="center" vertical="center"/>
    </xf>
    <xf numFmtId="38" fontId="31" fillId="5" borderId="46" xfId="2"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38" fillId="8" borderId="6" xfId="0" applyFont="1" applyFill="1" applyBorder="1" applyAlignment="1" applyProtection="1">
      <alignment horizontal="center" vertical="center" wrapText="1"/>
    </xf>
    <xf numFmtId="0" fontId="38" fillId="8" borderId="11" xfId="0" applyFont="1" applyFill="1" applyBorder="1" applyAlignment="1" applyProtection="1">
      <alignment horizontal="center" vertical="center"/>
    </xf>
    <xf numFmtId="0" fontId="38" fillId="8" borderId="0" xfId="0" applyFont="1" applyFill="1" applyBorder="1" applyAlignment="1" applyProtection="1">
      <alignment horizontal="center" vertical="center"/>
    </xf>
    <xf numFmtId="0" fontId="38" fillId="8" borderId="8" xfId="0" applyFont="1" applyFill="1" applyBorder="1" applyAlignment="1" applyProtection="1">
      <alignment horizontal="center" vertical="center"/>
    </xf>
    <xf numFmtId="0" fontId="38" fillId="8" borderId="11" xfId="0" applyFont="1" applyFill="1" applyBorder="1" applyAlignment="1" applyProtection="1">
      <alignment horizontal="center" vertical="center" wrapText="1"/>
    </xf>
    <xf numFmtId="0" fontId="38" fillId="8" borderId="8" xfId="0" applyFont="1" applyFill="1" applyBorder="1" applyAlignment="1" applyProtection="1">
      <alignment horizontal="center" vertical="center" wrapText="1"/>
    </xf>
    <xf numFmtId="38" fontId="31" fillId="0" borderId="45" xfId="2" applyFont="1" applyFill="1" applyBorder="1" applyAlignment="1" applyProtection="1">
      <alignment horizontal="center" vertical="center" shrinkToFit="1"/>
    </xf>
    <xf numFmtId="38" fontId="31" fillId="0" borderId="46" xfId="2" applyFont="1" applyFill="1" applyBorder="1" applyAlignment="1" applyProtection="1">
      <alignment horizontal="center" vertical="center" shrinkToFit="1"/>
    </xf>
    <xf numFmtId="38" fontId="31" fillId="0" borderId="47" xfId="2" applyFont="1" applyFill="1" applyBorder="1" applyAlignment="1" applyProtection="1">
      <alignment horizontal="center" vertical="center" shrinkToFit="1"/>
    </xf>
    <xf numFmtId="38" fontId="31" fillId="16" borderId="45" xfId="2" applyFont="1" applyFill="1" applyBorder="1" applyAlignment="1" applyProtection="1">
      <alignment horizontal="center" vertical="center" shrinkToFit="1"/>
    </xf>
    <xf numFmtId="38" fontId="31" fillId="16" borderId="47" xfId="2" applyFont="1" applyFill="1" applyBorder="1" applyAlignment="1" applyProtection="1">
      <alignment horizontal="center" vertical="center" shrinkToFit="1"/>
    </xf>
    <xf numFmtId="38" fontId="31" fillId="16" borderId="46" xfId="2" applyFont="1" applyFill="1" applyBorder="1" applyAlignment="1" applyProtection="1">
      <alignment horizontal="center" vertical="center" shrinkToFit="1"/>
    </xf>
    <xf numFmtId="38" fontId="31" fillId="16" borderId="5" xfId="2" applyFont="1" applyFill="1" applyBorder="1" applyAlignment="1" applyProtection="1">
      <alignment horizontal="center" vertical="center" shrinkToFit="1"/>
    </xf>
    <xf numFmtId="38" fontId="31" fillId="16" borderId="13" xfId="2" applyFont="1" applyFill="1" applyBorder="1" applyAlignment="1" applyProtection="1">
      <alignment horizontal="center" vertical="center" shrinkToFit="1"/>
    </xf>
    <xf numFmtId="3" fontId="87" fillId="0" borderId="5" xfId="0" applyNumberFormat="1" applyFont="1" applyFill="1" applyBorder="1" applyAlignment="1" applyProtection="1">
      <alignment horizontal="center" vertical="center" shrinkToFit="1"/>
    </xf>
    <xf numFmtId="3" fontId="87" fillId="0" borderId="12" xfId="0" applyNumberFormat="1" applyFont="1" applyFill="1" applyBorder="1" applyAlignment="1" applyProtection="1">
      <alignment horizontal="center" vertical="center" shrinkToFit="1"/>
    </xf>
    <xf numFmtId="0" fontId="87" fillId="0" borderId="13" xfId="0" applyFont="1" applyFill="1" applyBorder="1" applyAlignment="1" applyProtection="1">
      <alignment horizontal="center" vertical="center" shrinkToFit="1"/>
    </xf>
    <xf numFmtId="38" fontId="31" fillId="5" borderId="9" xfId="0" applyNumberFormat="1" applyFont="1" applyFill="1" applyBorder="1" applyAlignment="1" applyProtection="1">
      <alignment horizontal="center" vertical="center" shrinkToFit="1"/>
    </xf>
    <xf numFmtId="38" fontId="31" fillId="5" borderId="6" xfId="0" applyNumberFormat="1" applyFont="1" applyFill="1" applyBorder="1" applyAlignment="1" applyProtection="1">
      <alignment horizontal="center" vertical="center" shrinkToFit="1"/>
    </xf>
    <xf numFmtId="38" fontId="31" fillId="5" borderId="48" xfId="0" applyNumberFormat="1" applyFont="1" applyFill="1" applyBorder="1" applyAlignment="1" applyProtection="1">
      <alignment horizontal="center" vertical="center" shrinkToFit="1"/>
    </xf>
    <xf numFmtId="38" fontId="31" fillId="5" borderId="11" xfId="0" applyNumberFormat="1" applyFont="1" applyFill="1" applyBorder="1" applyAlignment="1" applyProtection="1">
      <alignment horizontal="center" vertical="center" shrinkToFit="1"/>
    </xf>
    <xf numFmtId="38" fontId="31" fillId="5" borderId="0" xfId="0" applyNumberFormat="1" applyFont="1" applyFill="1" applyBorder="1" applyAlignment="1" applyProtection="1">
      <alignment horizontal="center" vertical="center" shrinkToFit="1"/>
    </xf>
    <xf numFmtId="38" fontId="31" fillId="5" borderId="8" xfId="0" applyNumberFormat="1" applyFont="1" applyFill="1" applyBorder="1" applyAlignment="1" applyProtection="1">
      <alignment horizontal="center" vertical="center" shrinkToFit="1"/>
    </xf>
    <xf numFmtId="38" fontId="31" fillId="5" borderId="5" xfId="0" applyNumberFormat="1" applyFont="1" applyFill="1" applyBorder="1" applyAlignment="1" applyProtection="1">
      <alignment horizontal="center" vertical="center" shrinkToFit="1"/>
    </xf>
    <xf numFmtId="38" fontId="31" fillId="5" borderId="12" xfId="0" applyNumberFormat="1" applyFont="1" applyFill="1" applyBorder="1" applyAlignment="1" applyProtection="1">
      <alignment horizontal="center" vertical="center" shrinkToFit="1"/>
    </xf>
    <xf numFmtId="38" fontId="31" fillId="5" borderId="13" xfId="0" applyNumberFormat="1" applyFont="1" applyFill="1" applyBorder="1" applyAlignment="1" applyProtection="1">
      <alignment horizontal="center" vertical="center" shrinkToFit="1"/>
    </xf>
    <xf numFmtId="3" fontId="92" fillId="0" borderId="44" xfId="0" applyNumberFormat="1" applyFont="1" applyFill="1" applyBorder="1" applyAlignment="1" applyProtection="1">
      <alignment horizontal="center" vertical="center" shrinkToFit="1"/>
    </xf>
    <xf numFmtId="0" fontId="92" fillId="0" borderId="44" xfId="0" applyFont="1" applyFill="1" applyBorder="1" applyAlignment="1" applyProtection="1">
      <alignment horizontal="center" vertical="center" shrinkToFit="1"/>
    </xf>
    <xf numFmtId="38" fontId="92" fillId="5" borderId="44" xfId="2" applyFont="1" applyFill="1" applyBorder="1" applyAlignment="1" applyProtection="1">
      <alignment horizontal="center" vertical="center" shrinkToFit="1"/>
    </xf>
    <xf numFmtId="38" fontId="89" fillId="5" borderId="45" xfId="0" applyNumberFormat="1" applyFont="1" applyFill="1" applyBorder="1" applyAlignment="1" applyProtection="1">
      <alignment horizontal="center" vertical="center" shrinkToFit="1"/>
    </xf>
    <xf numFmtId="0" fontId="89" fillId="5" borderId="46" xfId="0" applyFont="1" applyFill="1" applyBorder="1" applyAlignment="1" applyProtection="1">
      <alignment horizontal="center" vertical="center" shrinkToFit="1"/>
    </xf>
    <xf numFmtId="0" fontId="89" fillId="5" borderId="47" xfId="0" applyFont="1" applyFill="1" applyBorder="1" applyAlignment="1" applyProtection="1">
      <alignment horizontal="center" vertical="center" shrinkToFit="1"/>
    </xf>
    <xf numFmtId="0" fontId="38" fillId="8" borderId="49" xfId="0" applyFont="1" applyFill="1" applyBorder="1" applyAlignment="1" applyProtection="1">
      <alignment horizontal="center" vertical="center" wrapText="1"/>
    </xf>
    <xf numFmtId="0" fontId="38" fillId="8" borderId="7" xfId="0" applyFont="1" applyFill="1" applyBorder="1" applyAlignment="1" applyProtection="1">
      <alignment horizontal="center" vertical="center" wrapText="1"/>
    </xf>
    <xf numFmtId="38" fontId="18" fillId="5" borderId="81" xfId="2" applyFont="1" applyFill="1" applyBorder="1" applyAlignment="1" applyProtection="1">
      <alignment horizontal="center" vertical="center" shrinkToFit="1"/>
    </xf>
    <xf numFmtId="38" fontId="89" fillId="5" borderId="45" xfId="2" applyFont="1" applyFill="1" applyBorder="1" applyAlignment="1" applyProtection="1">
      <alignment horizontal="center" vertical="center" shrinkToFit="1"/>
    </xf>
    <xf numFmtId="0" fontId="89" fillId="0" borderId="47" xfId="0" applyFont="1" applyBorder="1" applyAlignment="1" applyProtection="1">
      <alignment horizontal="center" vertical="center" shrinkToFit="1"/>
    </xf>
    <xf numFmtId="38" fontId="89" fillId="0" borderId="45" xfId="2" applyFont="1" applyFill="1" applyBorder="1" applyAlignment="1" applyProtection="1">
      <alignment horizontal="center" vertical="center" shrinkToFit="1"/>
    </xf>
    <xf numFmtId="38" fontId="89" fillId="0" borderId="46" xfId="2" applyFont="1" applyFill="1" applyBorder="1" applyAlignment="1" applyProtection="1">
      <alignment horizontal="center" vertical="center" shrinkToFit="1"/>
    </xf>
    <xf numFmtId="38" fontId="89" fillId="0" borderId="47" xfId="2" applyFont="1" applyFill="1" applyBorder="1" applyAlignment="1" applyProtection="1">
      <alignment horizontal="center" vertical="center" shrinkToFit="1"/>
    </xf>
    <xf numFmtId="0" fontId="89" fillId="0" borderId="46" xfId="0" applyFont="1" applyBorder="1" applyAlignment="1" applyProtection="1">
      <alignment horizontal="center" vertical="center" shrinkToFit="1"/>
    </xf>
    <xf numFmtId="0" fontId="18" fillId="0" borderId="46" xfId="0" applyFont="1" applyBorder="1" applyAlignment="1" applyProtection="1">
      <alignment horizontal="center" vertical="center" shrinkToFit="1"/>
    </xf>
    <xf numFmtId="38" fontId="92" fillId="5" borderId="9" xfId="0" applyNumberFormat="1" applyFont="1" applyFill="1" applyBorder="1" applyAlignment="1" applyProtection="1">
      <alignment horizontal="center" vertical="center" shrinkToFit="1"/>
    </xf>
    <xf numFmtId="38" fontId="92" fillId="5" borderId="6" xfId="0" applyNumberFormat="1" applyFont="1" applyFill="1" applyBorder="1" applyAlignment="1" applyProtection="1">
      <alignment horizontal="center" vertical="center" shrinkToFit="1"/>
    </xf>
    <xf numFmtId="38" fontId="92" fillId="5" borderId="48" xfId="0" applyNumberFormat="1" applyFont="1" applyFill="1" applyBorder="1" applyAlignment="1" applyProtection="1">
      <alignment horizontal="center" vertical="center" shrinkToFit="1"/>
    </xf>
    <xf numFmtId="38" fontId="92" fillId="5" borderId="5" xfId="0" applyNumberFormat="1" applyFont="1" applyFill="1" applyBorder="1" applyAlignment="1" applyProtection="1">
      <alignment horizontal="center" vertical="center" shrinkToFit="1"/>
    </xf>
    <xf numFmtId="38" fontId="92" fillId="5" borderId="12" xfId="0" applyNumberFormat="1" applyFont="1" applyFill="1" applyBorder="1" applyAlignment="1" applyProtection="1">
      <alignment horizontal="center" vertical="center" shrinkToFit="1"/>
    </xf>
    <xf numFmtId="38" fontId="92" fillId="5" borderId="13" xfId="0" applyNumberFormat="1" applyFont="1" applyFill="1" applyBorder="1" applyAlignment="1" applyProtection="1">
      <alignment horizontal="center" vertical="center" shrinkToFit="1"/>
    </xf>
    <xf numFmtId="0" fontId="44" fillId="0" borderId="44" xfId="0" applyFont="1" applyBorder="1" applyAlignment="1" applyProtection="1">
      <alignment horizontal="left" vertical="center"/>
    </xf>
    <xf numFmtId="38" fontId="92" fillId="0" borderId="45" xfId="2" applyFont="1" applyFill="1" applyBorder="1" applyAlignment="1" applyProtection="1">
      <alignment horizontal="center" vertical="center" shrinkToFit="1"/>
    </xf>
    <xf numFmtId="38" fontId="18" fillId="0" borderId="46" xfId="2" applyFont="1" applyFill="1" applyBorder="1" applyAlignment="1" applyProtection="1">
      <alignment horizontal="center" vertical="center" shrinkToFit="1"/>
    </xf>
    <xf numFmtId="38" fontId="18" fillId="0" borderId="47"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48"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38" fillId="8" borderId="5" xfId="0" applyFont="1" applyFill="1" applyBorder="1" applyAlignment="1" applyProtection="1">
      <alignment horizontal="center" vertical="center"/>
    </xf>
    <xf numFmtId="0" fontId="38" fillId="8" borderId="12" xfId="0" applyFont="1" applyFill="1" applyBorder="1" applyAlignment="1" applyProtection="1">
      <alignment horizontal="center" vertical="center"/>
    </xf>
    <xf numFmtId="0" fontId="38" fillId="8" borderId="13" xfId="0" applyFont="1" applyFill="1" applyBorder="1" applyAlignment="1" applyProtection="1">
      <alignment horizontal="center" vertical="center"/>
    </xf>
    <xf numFmtId="0" fontId="38" fillId="8" borderId="44" xfId="0" applyFont="1" applyFill="1" applyBorder="1" applyAlignment="1" applyProtection="1">
      <alignment horizontal="center" vertical="center" wrapText="1"/>
    </xf>
    <xf numFmtId="0" fontId="38" fillId="8" borderId="0" xfId="0" applyFont="1" applyFill="1" applyAlignment="1" applyProtection="1">
      <alignment horizontal="center" vertical="center"/>
    </xf>
    <xf numFmtId="0" fontId="9" fillId="8" borderId="45" xfId="14" applyFont="1" applyFill="1" applyBorder="1" applyAlignment="1" applyProtection="1">
      <alignment horizontal="center" vertical="center" wrapText="1"/>
    </xf>
    <xf numFmtId="0" fontId="82" fillId="7" borderId="44" xfId="0" applyFont="1" applyFill="1" applyBorder="1" applyAlignment="1" applyProtection="1">
      <alignment horizontal="left" vertical="center" wrapText="1"/>
    </xf>
    <xf numFmtId="0" fontId="87" fillId="7" borderId="44" xfId="0" applyFont="1" applyFill="1" applyBorder="1" applyAlignment="1" applyProtection="1">
      <alignment horizontal="left" vertical="center" wrapText="1"/>
    </xf>
    <xf numFmtId="0" fontId="82" fillId="16" borderId="44" xfId="14" applyFont="1" applyFill="1" applyBorder="1" applyAlignment="1" applyProtection="1">
      <alignment horizontal="center" vertical="center" wrapText="1"/>
    </xf>
    <xf numFmtId="0" fontId="82" fillId="16" borderId="44" xfId="0" applyFont="1" applyFill="1" applyBorder="1" applyAlignment="1" applyProtection="1">
      <alignment horizontal="center" vertical="center" wrapText="1"/>
    </xf>
    <xf numFmtId="0" fontId="40" fillId="8" borderId="44" xfId="14" applyFont="1" applyFill="1" applyBorder="1" applyAlignment="1" applyProtection="1">
      <alignment horizontal="center" vertical="center"/>
    </xf>
    <xf numFmtId="0" fontId="40" fillId="8" borderId="27" xfId="14" applyFont="1" applyFill="1" applyBorder="1" applyAlignment="1" applyProtection="1">
      <alignment horizontal="center" vertical="center"/>
    </xf>
    <xf numFmtId="0" fontId="41" fillId="8" borderId="44" xfId="0" applyFont="1" applyFill="1" applyBorder="1" applyAlignment="1" applyProtection="1">
      <alignment horizontal="center" vertical="center" wrapText="1"/>
    </xf>
    <xf numFmtId="0" fontId="41" fillId="8" borderId="65" xfId="0" applyFont="1" applyFill="1" applyBorder="1" applyAlignment="1" applyProtection="1">
      <alignment horizontal="center" vertical="center" wrapText="1"/>
    </xf>
    <xf numFmtId="0" fontId="41" fillId="8" borderId="27" xfId="0" applyFont="1" applyFill="1" applyBorder="1" applyAlignment="1" applyProtection="1">
      <alignment horizontal="center" vertical="center" wrapText="1"/>
    </xf>
    <xf numFmtId="0" fontId="41" fillId="8" borderId="28" xfId="0" applyFont="1" applyFill="1" applyBorder="1" applyAlignment="1" applyProtection="1">
      <alignment horizontal="center" vertical="center" wrapText="1"/>
    </xf>
    <xf numFmtId="38" fontId="18" fillId="5" borderId="44" xfId="2" applyFont="1" applyFill="1" applyBorder="1" applyAlignment="1" applyProtection="1">
      <alignment horizontal="center" vertical="center" shrinkToFit="1"/>
    </xf>
    <xf numFmtId="0" fontId="40" fillId="0" borderId="11" xfId="14" applyFont="1" applyBorder="1" applyAlignment="1" applyProtection="1">
      <alignment horizontal="center" vertical="center"/>
    </xf>
    <xf numFmtId="0" fontId="40" fillId="0" borderId="0" xfId="14" applyFont="1" applyBorder="1" applyAlignment="1" applyProtection="1">
      <alignment horizontal="center" vertical="center"/>
    </xf>
    <xf numFmtId="0" fontId="42" fillId="5" borderId="73" xfId="0" applyFont="1" applyFill="1" applyBorder="1" applyAlignment="1" applyProtection="1">
      <alignment horizontal="center" vertical="center" wrapText="1"/>
    </xf>
    <xf numFmtId="0" fontId="42" fillId="5" borderId="74" xfId="0" applyFont="1" applyFill="1" applyBorder="1" applyAlignment="1" applyProtection="1">
      <alignment horizontal="center" vertical="center" wrapText="1"/>
    </xf>
    <xf numFmtId="0" fontId="37" fillId="5" borderId="69" xfId="0" applyFont="1" applyFill="1" applyBorder="1" applyAlignment="1" applyProtection="1">
      <alignment horizontal="center" vertical="center" wrapText="1"/>
    </xf>
    <xf numFmtId="0" fontId="37" fillId="5" borderId="71" xfId="0" applyFont="1" applyFill="1" applyBorder="1" applyAlignment="1" applyProtection="1">
      <alignment horizontal="center" vertical="center" wrapText="1"/>
    </xf>
    <xf numFmtId="0" fontId="61" fillId="0" borderId="37" xfId="14" applyFont="1" applyBorder="1" applyAlignment="1" applyProtection="1">
      <alignment horizontal="center" vertical="center" shrinkToFit="1"/>
    </xf>
    <xf numFmtId="0" fontId="61" fillId="0" borderId="87" xfId="14" applyFont="1" applyBorder="1" applyAlignment="1" applyProtection="1">
      <alignment horizontal="center" vertical="center" shrinkToFit="1"/>
    </xf>
    <xf numFmtId="38" fontId="90" fillId="5" borderId="88" xfId="0" applyNumberFormat="1" applyFont="1" applyFill="1" applyBorder="1" applyAlignment="1" applyProtection="1">
      <alignment horizontal="right" vertical="center" shrinkToFit="1"/>
    </xf>
    <xf numFmtId="0" fontId="90" fillId="5" borderId="89" xfId="0" applyFont="1" applyFill="1" applyBorder="1" applyAlignment="1" applyProtection="1">
      <alignment horizontal="right" vertical="center" shrinkToFit="1"/>
    </xf>
    <xf numFmtId="0" fontId="44" fillId="16" borderId="44" xfId="0" applyFont="1" applyFill="1" applyBorder="1" applyAlignment="1" applyProtection="1">
      <alignment horizontal="left" vertical="center" wrapText="1"/>
    </xf>
    <xf numFmtId="0" fontId="44" fillId="16" borderId="44" xfId="0" applyFont="1" applyFill="1" applyBorder="1" applyAlignment="1" applyProtection="1">
      <alignment horizontal="left" vertical="center"/>
    </xf>
    <xf numFmtId="0" fontId="43" fillId="8" borderId="44" xfId="14" applyFont="1" applyFill="1" applyBorder="1" applyAlignment="1" applyProtection="1">
      <alignment horizontal="center" vertical="center"/>
    </xf>
    <xf numFmtId="0" fontId="44" fillId="8" borderId="44" xfId="0" applyFont="1" applyFill="1" applyBorder="1" applyAlignment="1" applyProtection="1">
      <alignment horizontal="center" vertical="center"/>
    </xf>
    <xf numFmtId="0" fontId="43" fillId="8" borderId="44" xfId="14" applyFont="1" applyFill="1" applyBorder="1" applyAlignment="1" applyProtection="1">
      <alignment horizontal="left" vertical="center"/>
    </xf>
    <xf numFmtId="0" fontId="8" fillId="0" borderId="0" xfId="0" applyFont="1" applyAlignment="1" applyProtection="1">
      <alignment horizontal="center" vertical="center"/>
    </xf>
    <xf numFmtId="0" fontId="23" fillId="0" borderId="0" xfId="0" applyFont="1" applyAlignment="1" applyProtection="1">
      <alignment horizontal="center" vertical="center"/>
    </xf>
    <xf numFmtId="0" fontId="50" fillId="2" borderId="45"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0" fillId="2" borderId="47" xfId="0" applyFill="1" applyBorder="1" applyAlignment="1" applyProtection="1">
      <alignment horizontal="center" vertical="center" wrapText="1"/>
    </xf>
    <xf numFmtId="0" fontId="82" fillId="16" borderId="45" xfId="0" applyFont="1" applyFill="1" applyBorder="1" applyAlignment="1" applyProtection="1">
      <alignment horizontal="left" vertical="center" wrapText="1"/>
    </xf>
    <xf numFmtId="0" fontId="82" fillId="16" borderId="46" xfId="0" applyFont="1" applyFill="1" applyBorder="1" applyAlignment="1" applyProtection="1">
      <alignment horizontal="left" vertical="center" wrapText="1"/>
    </xf>
    <xf numFmtId="0" fontId="88" fillId="16" borderId="46" xfId="0" applyFont="1" applyFill="1" applyBorder="1" applyAlignment="1" applyProtection="1">
      <alignment horizontal="left" vertical="center" wrapText="1"/>
    </xf>
    <xf numFmtId="0" fontId="88" fillId="16" borderId="47" xfId="0" applyFont="1" applyFill="1" applyBorder="1" applyAlignment="1" applyProtection="1">
      <alignment horizontal="left" vertical="center" wrapText="1"/>
    </xf>
    <xf numFmtId="0" fontId="82" fillId="16" borderId="45" xfId="14" applyFont="1" applyFill="1" applyBorder="1" applyAlignment="1" applyProtection="1">
      <alignment horizontal="center" vertical="center" wrapText="1"/>
    </xf>
    <xf numFmtId="0" fontId="82" fillId="16" borderId="46" xfId="14" applyFont="1" applyFill="1" applyBorder="1" applyAlignment="1" applyProtection="1">
      <alignment horizontal="center" vertical="center" wrapText="1"/>
    </xf>
    <xf numFmtId="0" fontId="82" fillId="16" borderId="46" xfId="0" applyFont="1" applyFill="1" applyBorder="1" applyAlignment="1" applyProtection="1">
      <alignment horizontal="center" vertical="center" wrapText="1"/>
    </xf>
    <xf numFmtId="0" fontId="82" fillId="16" borderId="47" xfId="0" applyFont="1" applyFill="1" applyBorder="1" applyAlignment="1" applyProtection="1">
      <alignment horizontal="center" vertical="center" wrapText="1"/>
    </xf>
    <xf numFmtId="0" fontId="8" fillId="0" borderId="0" xfId="14" applyFont="1" applyAlignment="1" applyProtection="1">
      <alignment horizontal="left" vertical="center" wrapText="1"/>
    </xf>
    <xf numFmtId="0" fontId="43" fillId="2" borderId="44" xfId="14" applyFont="1" applyFill="1" applyBorder="1" applyAlignment="1" applyProtection="1">
      <alignment horizontal="center" vertical="center"/>
    </xf>
    <xf numFmtId="0" fontId="44" fillId="2" borderId="44" xfId="0" applyFont="1" applyFill="1" applyBorder="1" applyAlignment="1" applyProtection="1">
      <alignment horizontal="center" vertical="center"/>
    </xf>
    <xf numFmtId="0" fontId="43" fillId="0" borderId="44" xfId="14" applyFont="1" applyBorder="1" applyAlignment="1" applyProtection="1">
      <alignment horizontal="left" vertical="top"/>
    </xf>
    <xf numFmtId="0" fontId="38" fillId="3" borderId="45" xfId="0" applyFont="1" applyFill="1" applyBorder="1" applyAlignment="1" applyProtection="1">
      <alignment horizontal="left" vertical="center" shrinkToFit="1"/>
    </xf>
    <xf numFmtId="0" fontId="0" fillId="3" borderId="46" xfId="0" applyFill="1" applyBorder="1" applyAlignment="1" applyProtection="1">
      <alignment horizontal="left" vertical="center" shrinkToFit="1"/>
    </xf>
    <xf numFmtId="0" fontId="43" fillId="0" borderId="0" xfId="14" applyFont="1" applyAlignment="1" applyProtection="1">
      <alignment horizontal="left" vertical="center" wrapText="1"/>
    </xf>
    <xf numFmtId="0" fontId="43" fillId="0" borderId="6" xfId="14" applyFont="1" applyBorder="1" applyAlignment="1" applyProtection="1">
      <alignment horizontal="left" vertical="center" wrapText="1"/>
    </xf>
    <xf numFmtId="0" fontId="84" fillId="7" borderId="9" xfId="0" applyFont="1" applyFill="1" applyBorder="1" applyAlignment="1" applyProtection="1">
      <alignment horizontal="left" vertical="top" wrapText="1"/>
    </xf>
    <xf numFmtId="0" fontId="84" fillId="7" borderId="6" xfId="0" applyFont="1" applyFill="1" applyBorder="1" applyAlignment="1" applyProtection="1">
      <alignment horizontal="left" vertical="top" wrapText="1"/>
    </xf>
    <xf numFmtId="0" fontId="84" fillId="7" borderId="48" xfId="0" applyFont="1" applyFill="1" applyBorder="1" applyAlignment="1" applyProtection="1">
      <alignment horizontal="left" vertical="top" wrapText="1"/>
    </xf>
    <xf numFmtId="0" fontId="84" fillId="7" borderId="11" xfId="0" applyFont="1" applyFill="1" applyBorder="1" applyAlignment="1" applyProtection="1">
      <alignment horizontal="left" vertical="top" wrapText="1"/>
    </xf>
    <xf numFmtId="0" fontId="84" fillId="7" borderId="0" xfId="0" applyFont="1" applyFill="1" applyAlignment="1" applyProtection="1">
      <alignment horizontal="left" vertical="top" wrapText="1"/>
    </xf>
    <xf numFmtId="0" fontId="84" fillId="7" borderId="8" xfId="0" applyFont="1" applyFill="1" applyBorder="1" applyAlignment="1" applyProtection="1">
      <alignment horizontal="left" vertical="top" wrapText="1"/>
    </xf>
    <xf numFmtId="0" fontId="84" fillId="7" borderId="5" xfId="0" applyFont="1" applyFill="1" applyBorder="1" applyAlignment="1" applyProtection="1">
      <alignment horizontal="left" vertical="top" wrapText="1"/>
    </xf>
    <xf numFmtId="0" fontId="84" fillId="7" borderId="12" xfId="0" applyFont="1" applyFill="1" applyBorder="1" applyAlignment="1" applyProtection="1">
      <alignment horizontal="left" vertical="top" wrapText="1"/>
    </xf>
    <xf numFmtId="0" fontId="84" fillId="7" borderId="13" xfId="0" applyFont="1" applyFill="1" applyBorder="1" applyAlignment="1" applyProtection="1">
      <alignment horizontal="left" vertical="top" wrapText="1"/>
    </xf>
    <xf numFmtId="0" fontId="38" fillId="16" borderId="47" xfId="0" applyFont="1" applyFill="1" applyBorder="1" applyAlignment="1" applyProtection="1">
      <alignment horizontal="left" vertical="top" wrapText="1"/>
    </xf>
    <xf numFmtId="0" fontId="38" fillId="16" borderId="44" xfId="0" applyFont="1" applyFill="1" applyBorder="1" applyAlignment="1" applyProtection="1">
      <alignment horizontal="left" vertical="top" wrapText="1"/>
    </xf>
    <xf numFmtId="0" fontId="39" fillId="7" borderId="47" xfId="14" applyFont="1" applyFill="1" applyBorder="1" applyAlignment="1" applyProtection="1">
      <alignment horizontal="center" vertical="center"/>
    </xf>
    <xf numFmtId="0" fontId="0" fillId="16" borderId="46" xfId="0" applyFill="1" applyBorder="1" applyAlignment="1" applyProtection="1">
      <alignment horizontal="center" vertical="center" shrinkToFit="1"/>
    </xf>
    <xf numFmtId="0" fontId="43" fillId="2" borderId="45" xfId="14" applyFont="1" applyFill="1" applyBorder="1" applyAlignment="1" applyProtection="1">
      <alignment horizontal="left" vertical="center" wrapText="1"/>
    </xf>
    <xf numFmtId="0" fontId="43" fillId="2" borderId="46" xfId="0" applyFont="1" applyFill="1" applyBorder="1" applyAlignment="1" applyProtection="1">
      <alignment horizontal="left" vertical="center" wrapText="1"/>
    </xf>
    <xf numFmtId="0" fontId="43" fillId="2" borderId="44" xfId="0" applyFont="1" applyFill="1" applyBorder="1" applyAlignment="1" applyProtection="1">
      <alignment horizontal="left" vertical="center" wrapText="1"/>
    </xf>
    <xf numFmtId="0" fontId="43" fillId="2" borderId="45" xfId="0" applyFont="1" applyFill="1" applyBorder="1" applyAlignment="1" applyProtection="1">
      <alignment horizontal="left" vertical="center" wrapText="1"/>
    </xf>
    <xf numFmtId="0" fontId="43" fillId="2" borderId="47" xfId="0" applyFont="1" applyFill="1" applyBorder="1" applyAlignment="1" applyProtection="1">
      <alignment horizontal="left" vertical="center" wrapText="1"/>
    </xf>
    <xf numFmtId="0" fontId="89" fillId="5" borderId="45" xfId="14" applyFont="1" applyFill="1" applyBorder="1" applyAlignment="1" applyProtection="1">
      <alignment horizontal="center" vertical="center" wrapText="1"/>
    </xf>
    <xf numFmtId="0" fontId="89" fillId="5" borderId="46" xfId="0" applyFont="1" applyFill="1" applyBorder="1" applyAlignment="1" applyProtection="1">
      <alignment horizontal="center" vertical="center" wrapText="1"/>
    </xf>
    <xf numFmtId="0" fontId="89" fillId="5" borderId="44" xfId="0" applyNumberFormat="1" applyFont="1" applyFill="1" applyBorder="1" applyAlignment="1" applyProtection="1">
      <alignment horizontal="center" vertical="center" wrapText="1"/>
    </xf>
    <xf numFmtId="191" fontId="89" fillId="5" borderId="45" xfId="1" applyNumberFormat="1" applyFont="1" applyFill="1" applyBorder="1" applyAlignment="1" applyProtection="1">
      <alignment horizontal="center" vertical="center" wrapText="1"/>
    </xf>
    <xf numFmtId="191" fontId="89" fillId="5" borderId="46" xfId="1" applyNumberFormat="1" applyFont="1" applyFill="1" applyBorder="1" applyAlignment="1" applyProtection="1">
      <alignment horizontal="center" vertical="center" wrapText="1"/>
    </xf>
    <xf numFmtId="191" fontId="89" fillId="5" borderId="47" xfId="1" applyNumberFormat="1" applyFont="1" applyFill="1" applyBorder="1" applyAlignment="1" applyProtection="1">
      <alignment horizontal="center" vertical="center" wrapText="1"/>
    </xf>
    <xf numFmtId="0" fontId="50" fillId="2" borderId="44" xfId="14" applyFont="1" applyFill="1" applyBorder="1" applyAlignment="1" applyProtection="1">
      <alignment horizontal="center" vertical="center" wrapText="1"/>
    </xf>
    <xf numFmtId="0" fontId="50" fillId="2" borderId="44" xfId="0" applyFont="1" applyFill="1" applyBorder="1" applyAlignment="1" applyProtection="1">
      <alignment horizontal="center" vertical="center" wrapText="1"/>
    </xf>
    <xf numFmtId="0" fontId="50" fillId="2" borderId="44" xfId="14" applyFont="1" applyFill="1" applyBorder="1" applyAlignment="1" applyProtection="1">
      <alignment horizontal="left" vertical="center" wrapText="1"/>
    </xf>
    <xf numFmtId="0" fontId="50" fillId="2" borderId="44" xfId="0" applyFont="1" applyFill="1" applyBorder="1" applyAlignment="1" applyProtection="1">
      <alignment horizontal="left" vertical="center" wrapText="1"/>
    </xf>
    <xf numFmtId="0" fontId="21" fillId="0" borderId="0" xfId="14" applyFont="1" applyAlignment="1" applyProtection="1">
      <alignment horizontal="left" vertical="center" wrapText="1"/>
    </xf>
    <xf numFmtId="0" fontId="53" fillId="0" borderId="0" xfId="0" applyFont="1" applyAlignment="1" applyProtection="1">
      <alignment horizontal="left" vertical="center" wrapText="1"/>
    </xf>
    <xf numFmtId="0" fontId="50"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63" fillId="10" borderId="45" xfId="0" applyFont="1" applyFill="1" applyBorder="1" applyAlignment="1" applyProtection="1">
      <alignment horizontal="center" vertical="center"/>
    </xf>
    <xf numFmtId="0" fontId="63" fillId="10" borderId="46" xfId="0" applyFont="1" applyFill="1" applyBorder="1" applyAlignment="1" applyProtection="1">
      <alignment horizontal="center" vertical="center"/>
    </xf>
    <xf numFmtId="0" fontId="63" fillId="10" borderId="47" xfId="0" applyFont="1" applyFill="1" applyBorder="1" applyAlignment="1" applyProtection="1">
      <alignment horizontal="center" vertical="center"/>
    </xf>
    <xf numFmtId="0" fontId="9" fillId="8" borderId="44" xfId="14" applyFont="1" applyFill="1" applyBorder="1" applyAlignment="1" applyProtection="1">
      <alignment horizontal="left" vertical="center"/>
    </xf>
    <xf numFmtId="0" fontId="27" fillId="4" borderId="18"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7" fillId="4" borderId="22" xfId="0" applyFont="1" applyFill="1" applyBorder="1" applyAlignment="1" applyProtection="1">
      <alignment horizontal="center" vertical="center"/>
    </xf>
    <xf numFmtId="0" fontId="27" fillId="4" borderId="79"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111" fillId="4" borderId="145" xfId="0" applyFont="1" applyFill="1" applyBorder="1" applyAlignment="1" applyProtection="1">
      <alignment horizontal="center" vertical="center" wrapText="1"/>
    </xf>
    <xf numFmtId="0" fontId="111" fillId="4" borderId="146" xfId="0" applyFont="1" applyFill="1" applyBorder="1" applyAlignment="1" applyProtection="1">
      <alignment horizontal="center" vertical="center" wrapText="1"/>
    </xf>
    <xf numFmtId="0" fontId="111" fillId="4" borderId="147"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1" xfId="0" applyFont="1" applyFill="1" applyBorder="1" applyAlignment="1" applyProtection="1">
      <alignment horizontal="left" vertical="top" wrapText="1"/>
    </xf>
    <xf numFmtId="0" fontId="9" fillId="0" borderId="100"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87"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102"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0" borderId="104"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05" xfId="0" applyFont="1" applyFill="1" applyBorder="1" applyAlignment="1" applyProtection="1">
      <alignment horizontal="left" vertical="top"/>
    </xf>
    <xf numFmtId="0" fontId="8" fillId="0" borderId="72"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3"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3"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05" xfId="0" applyFont="1" applyFill="1" applyBorder="1" applyAlignment="1" applyProtection="1">
      <alignment horizontal="left" vertical="top" wrapText="1"/>
    </xf>
    <xf numFmtId="0" fontId="8" fillId="0" borderId="79"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06" xfId="0" applyFont="1" applyFill="1" applyBorder="1" applyAlignment="1" applyProtection="1">
      <alignment horizontal="left" vertical="top" wrapText="1"/>
    </xf>
    <xf numFmtId="0" fontId="43" fillId="7" borderId="45" xfId="0" applyFont="1" applyFill="1" applyBorder="1" applyAlignment="1" applyProtection="1">
      <alignment horizontal="left" vertical="center"/>
    </xf>
    <xf numFmtId="0" fontId="4" fillId="0" borderId="47" xfId="0" applyFont="1" applyBorder="1" applyAlignment="1" applyProtection="1">
      <alignment vertical="center"/>
    </xf>
    <xf numFmtId="0" fontId="43" fillId="0" borderId="44" xfId="0" applyFont="1" applyBorder="1" applyAlignment="1" applyProtection="1">
      <alignment horizontal="left" vertical="center" wrapText="1"/>
    </xf>
    <xf numFmtId="0" fontId="4" fillId="0" borderId="44" xfId="0" applyFont="1" applyBorder="1" applyAlignment="1" applyProtection="1">
      <alignment horizontal="left" vertical="center" wrapText="1"/>
    </xf>
    <xf numFmtId="0" fontId="8" fillId="7" borderId="49"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129" fillId="12" borderId="51" xfId="0" applyFont="1" applyFill="1" applyBorder="1" applyAlignment="1" applyProtection="1">
      <alignment horizontal="center" vertical="center" shrinkToFit="1"/>
    </xf>
    <xf numFmtId="0" fontId="129" fillId="12" borderId="46" xfId="0" applyFont="1" applyFill="1" applyBorder="1" applyAlignment="1" applyProtection="1">
      <alignment horizontal="center" vertical="center" shrinkToFit="1"/>
    </xf>
    <xf numFmtId="0" fontId="129" fillId="12" borderId="122" xfId="0" applyFont="1" applyFill="1" applyBorder="1" applyAlignment="1" applyProtection="1">
      <alignment horizontal="center" vertical="center" shrinkToFit="1"/>
    </xf>
    <xf numFmtId="0" fontId="8" fillId="7" borderId="44" xfId="0" applyFont="1" applyFill="1" applyBorder="1" applyAlignment="1" applyProtection="1">
      <alignment horizontal="center" vertical="center" shrinkToFit="1"/>
    </xf>
    <xf numFmtId="0" fontId="0" fillId="0" borderId="44" xfId="0" applyBorder="1" applyAlignment="1" applyProtection="1">
      <alignment horizontal="center" vertical="center"/>
    </xf>
    <xf numFmtId="0" fontId="9" fillId="0" borderId="44" xfId="0" applyFont="1" applyBorder="1" applyAlignment="1">
      <alignment horizontal="center" vertical="center" wrapText="1"/>
    </xf>
    <xf numFmtId="0" fontId="37" fillId="7" borderId="44"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center" vertical="center" wrapText="1"/>
    </xf>
    <xf numFmtId="0" fontId="37" fillId="7" borderId="4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48" xfId="0" applyFont="1" applyFill="1" applyBorder="1" applyAlignment="1">
      <alignment horizontal="center" vertical="center" wrapText="1"/>
    </xf>
    <xf numFmtId="0" fontId="37" fillId="7" borderId="44" xfId="0" applyFont="1" applyFill="1" applyBorder="1" applyAlignment="1">
      <alignment horizontal="left" vertical="center" wrapText="1"/>
    </xf>
    <xf numFmtId="0" fontId="37" fillId="7" borderId="9"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48" xfId="0" applyFont="1" applyFill="1" applyBorder="1" applyAlignment="1">
      <alignment horizontal="left" vertical="center" wrapText="1"/>
    </xf>
    <xf numFmtId="0" fontId="8" fillId="16" borderId="45" xfId="0" applyFont="1" applyFill="1" applyBorder="1" applyAlignment="1">
      <alignment horizontal="center" vertical="center"/>
    </xf>
    <xf numFmtId="0" fontId="8" fillId="16" borderId="46" xfId="0" applyFont="1" applyFill="1" applyBorder="1" applyAlignment="1">
      <alignment horizontal="center" vertical="center"/>
    </xf>
    <xf numFmtId="0" fontId="8" fillId="16" borderId="47" xfId="0" applyFont="1" applyFill="1" applyBorder="1" applyAlignment="1">
      <alignment horizontal="center" vertical="center"/>
    </xf>
    <xf numFmtId="0" fontId="8" fillId="16" borderId="9"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48" xfId="0" applyFont="1" applyFill="1" applyBorder="1" applyAlignment="1">
      <alignment horizontal="center" vertical="center"/>
    </xf>
    <xf numFmtId="0" fontId="8" fillId="16" borderId="11" xfId="0" applyFont="1" applyFill="1" applyBorder="1" applyAlignment="1">
      <alignment horizontal="center" vertical="center"/>
    </xf>
    <xf numFmtId="0" fontId="8" fillId="16" borderId="0" xfId="0" applyFont="1" applyFill="1" applyBorder="1" applyAlignment="1">
      <alignment horizontal="center" vertical="center"/>
    </xf>
    <xf numFmtId="0" fontId="8" fillId="16" borderId="8" xfId="0" applyFont="1" applyFill="1" applyBorder="1" applyAlignment="1">
      <alignment horizontal="center" vertical="center"/>
    </xf>
    <xf numFmtId="0" fontId="8" fillId="16" borderId="5" xfId="0" applyFont="1" applyFill="1" applyBorder="1" applyAlignment="1">
      <alignment horizontal="center" vertical="center"/>
    </xf>
    <xf numFmtId="0" fontId="8" fillId="16" borderId="12" xfId="0" applyFont="1" applyFill="1" applyBorder="1" applyAlignment="1">
      <alignment horizontal="center" vertical="center"/>
    </xf>
    <xf numFmtId="0" fontId="8" fillId="16" borderId="13" xfId="0" applyFont="1" applyFill="1" applyBorder="1" applyAlignment="1">
      <alignment horizontal="center" vertical="center"/>
    </xf>
    <xf numFmtId="0" fontId="8" fillId="0" borderId="44" xfId="0" applyFont="1" applyBorder="1" applyAlignment="1">
      <alignment horizontal="center" vertical="center"/>
    </xf>
    <xf numFmtId="0" fontId="8" fillId="16" borderId="44"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48"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48"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4" xfId="0" applyNumberFormat="1" applyFont="1" applyFill="1" applyBorder="1" applyAlignment="1">
      <alignment horizontal="center" vertical="center"/>
    </xf>
    <xf numFmtId="0" fontId="8" fillId="16" borderId="44" xfId="0" applyFont="1" applyFill="1" applyBorder="1" applyAlignment="1">
      <alignment horizontal="right" vertical="center"/>
    </xf>
    <xf numFmtId="0" fontId="9" fillId="16" borderId="9" xfId="0" applyFont="1" applyFill="1" applyBorder="1" applyAlignment="1">
      <alignment horizontal="center" vertical="center"/>
    </xf>
    <xf numFmtId="0" fontId="9" fillId="16" borderId="6" xfId="0" applyFont="1" applyFill="1" applyBorder="1" applyAlignment="1">
      <alignment horizontal="center" vertical="center"/>
    </xf>
    <xf numFmtId="0" fontId="9" fillId="16" borderId="48" xfId="0" applyFont="1" applyFill="1" applyBorder="1" applyAlignment="1">
      <alignment horizontal="center" vertical="center"/>
    </xf>
    <xf numFmtId="0" fontId="9" fillId="16" borderId="5" xfId="0" applyFont="1" applyFill="1" applyBorder="1" applyAlignment="1">
      <alignment horizontal="center" vertical="center"/>
    </xf>
    <xf numFmtId="0" fontId="9" fillId="16" borderId="12" xfId="0" applyFont="1" applyFill="1" applyBorder="1" applyAlignment="1">
      <alignment horizontal="center" vertical="center"/>
    </xf>
    <xf numFmtId="0" fontId="9" fillId="16" borderId="13" xfId="0" applyFont="1" applyFill="1" applyBorder="1" applyAlignment="1">
      <alignment horizontal="center" vertical="center"/>
    </xf>
    <xf numFmtId="0" fontId="9" fillId="16" borderId="44" xfId="0" applyFont="1" applyFill="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16" borderId="44" xfId="0" applyFont="1" applyFill="1" applyBorder="1" applyAlignment="1">
      <alignment horizontal="center" vertical="center" wrapText="1"/>
    </xf>
    <xf numFmtId="0" fontId="56" fillId="0" borderId="7" xfId="0" applyFont="1" applyBorder="1" applyAlignment="1">
      <alignment horizontal="center" vertical="center"/>
    </xf>
    <xf numFmtId="0" fontId="56" fillId="0" borderId="11" xfId="0" applyFont="1" applyBorder="1" applyAlignment="1">
      <alignment horizontal="center" vertical="center"/>
    </xf>
    <xf numFmtId="0" fontId="15" fillId="16" borderId="44" xfId="0" applyFont="1" applyFill="1" applyBorder="1" applyAlignment="1">
      <alignment horizontal="center" vertical="center" wrapText="1"/>
    </xf>
    <xf numFmtId="0" fontId="52" fillId="0" borderId="113" xfId="0" applyFont="1" applyBorder="1" applyAlignment="1">
      <alignment horizontal="center" vertical="center" wrapText="1"/>
    </xf>
    <xf numFmtId="0" fontId="52" fillId="0" borderId="57" xfId="0" applyFont="1" applyBorder="1" applyAlignment="1">
      <alignment horizontal="center" vertical="center" wrapText="1"/>
    </xf>
    <xf numFmtId="0" fontId="18" fillId="0" borderId="19" xfId="0" applyFont="1" applyBorder="1" applyAlignment="1">
      <alignment horizontal="left" vertical="center"/>
    </xf>
    <xf numFmtId="0" fontId="0" fillId="0" borderId="19" xfId="0" applyBorder="1" applyAlignment="1">
      <alignment horizontal="left" vertical="center"/>
    </xf>
    <xf numFmtId="180" fontId="18"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2" fillId="0" borderId="118" xfId="0" applyFont="1" applyBorder="1" applyAlignment="1">
      <alignment horizontal="center" vertical="center" wrapText="1"/>
    </xf>
    <xf numFmtId="0" fontId="52" fillId="0" borderId="56" xfId="0" applyFont="1" applyBorder="1" applyAlignment="1">
      <alignment horizontal="center" vertical="center" wrapText="1"/>
    </xf>
    <xf numFmtId="0" fontId="52" fillId="0" borderId="114" xfId="0" applyFont="1" applyBorder="1" applyAlignment="1">
      <alignment horizontal="center" vertical="center" wrapText="1"/>
    </xf>
    <xf numFmtId="0" fontId="52" fillId="0" borderId="105" xfId="0" applyFont="1" applyBorder="1" applyAlignment="1">
      <alignment horizontal="center" vertical="center" wrapText="1"/>
    </xf>
    <xf numFmtId="0" fontId="51" fillId="0" borderId="0" xfId="0" applyFont="1" applyAlignment="1">
      <alignment horizontal="center" vertical="center"/>
    </xf>
    <xf numFmtId="0" fontId="8" fillId="16" borderId="0" xfId="0" applyFont="1" applyFill="1" applyAlignment="1">
      <alignment horizontal="center" vertical="center"/>
    </xf>
    <xf numFmtId="0" fontId="8" fillId="0" borderId="0" xfId="0" applyFont="1" applyAlignment="1">
      <alignment horizontal="left" vertical="top" wrapText="1"/>
    </xf>
    <xf numFmtId="0" fontId="8" fillId="16" borderId="49" xfId="0" applyFont="1" applyFill="1" applyBorder="1" applyAlignment="1">
      <alignment horizontal="left" vertical="top" wrapText="1"/>
    </xf>
    <xf numFmtId="0" fontId="8" fillId="16" borderId="49" xfId="0" applyFont="1" applyFill="1" applyBorder="1" applyAlignment="1">
      <alignment horizontal="left" vertical="center" wrapText="1"/>
    </xf>
    <xf numFmtId="0" fontId="8" fillId="16" borderId="7" xfId="0" applyFont="1" applyFill="1" applyBorder="1" applyAlignment="1">
      <alignment horizontal="left" vertical="top" wrapText="1"/>
    </xf>
    <xf numFmtId="0" fontId="8" fillId="16" borderId="7" xfId="0" applyFont="1" applyFill="1" applyBorder="1" applyAlignment="1">
      <alignment horizontal="left" vertical="center" wrapText="1"/>
    </xf>
    <xf numFmtId="0" fontId="8" fillId="16" borderId="3" xfId="0" applyFont="1" applyFill="1" applyBorder="1" applyAlignment="1">
      <alignment horizontal="left" vertical="top" wrapText="1"/>
    </xf>
    <xf numFmtId="0" fontId="8" fillId="16" borderId="44" xfId="0" applyFont="1" applyFill="1" applyBorder="1" applyAlignment="1">
      <alignment horizontal="left" vertical="top" wrapText="1"/>
    </xf>
    <xf numFmtId="0" fontId="68" fillId="0" borderId="0" xfId="0" applyFont="1" applyAlignment="1">
      <alignment horizontal="center" vertical="center"/>
    </xf>
    <xf numFmtId="0" fontId="0" fillId="0" borderId="0" xfId="0" applyAlignment="1">
      <alignment horizontal="left" vertical="center"/>
    </xf>
    <xf numFmtId="0" fontId="112" fillId="16" borderId="44" xfId="0" applyFont="1" applyFill="1" applyBorder="1" applyAlignment="1">
      <alignment horizontal="center" vertical="center"/>
    </xf>
    <xf numFmtId="0" fontId="0" fillId="0" borderId="44" xfId="0" applyFont="1" applyBorder="1" applyAlignment="1">
      <alignment horizontal="left" vertical="center" wrapText="1"/>
    </xf>
    <xf numFmtId="0" fontId="0" fillId="0" borderId="44" xfId="0" applyBorder="1" applyAlignment="1">
      <alignment horizontal="center" vertical="center"/>
    </xf>
    <xf numFmtId="0" fontId="15" fillId="0" borderId="44" xfId="0" applyFont="1" applyBorder="1" applyAlignment="1">
      <alignment horizontal="left" vertical="center" wrapText="1"/>
    </xf>
    <xf numFmtId="0" fontId="0" fillId="0" borderId="44" xfId="0" applyBorder="1" applyAlignment="1">
      <alignment horizontal="center" vertical="center" wrapText="1"/>
    </xf>
    <xf numFmtId="0" fontId="73" fillId="0" borderId="44" xfId="0" applyFont="1" applyBorder="1" applyAlignment="1">
      <alignment horizontal="left" vertical="center" wrapText="1"/>
    </xf>
    <xf numFmtId="0" fontId="0" fillId="0" borderId="44" xfId="0" applyFill="1" applyBorder="1" applyAlignment="1">
      <alignment horizontal="center" vertical="center"/>
    </xf>
    <xf numFmtId="0" fontId="15" fillId="0" borderId="44" xfId="0" applyFont="1" applyFill="1" applyBorder="1" applyAlignment="1">
      <alignment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73" fillId="0" borderId="49" xfId="0" applyFont="1" applyBorder="1" applyAlignment="1">
      <alignment horizontal="left" vertical="center"/>
    </xf>
    <xf numFmtId="0" fontId="73" fillId="0" borderId="3" xfId="0" applyFont="1" applyBorder="1" applyAlignment="1">
      <alignment horizontal="left" vertical="center"/>
    </xf>
    <xf numFmtId="0" fontId="0" fillId="0" borderId="7" xfId="0" applyBorder="1" applyAlignment="1">
      <alignment horizontal="center" vertical="center"/>
    </xf>
    <xf numFmtId="0" fontId="112" fillId="16" borderId="49" xfId="0" applyFont="1" applyFill="1" applyBorder="1" applyAlignment="1">
      <alignment horizontal="center" vertical="center"/>
    </xf>
    <xf numFmtId="0" fontId="112" fillId="16" borderId="7" xfId="0" applyFont="1" applyFill="1" applyBorder="1" applyAlignment="1">
      <alignment horizontal="center" vertical="center"/>
    </xf>
    <xf numFmtId="0" fontId="112" fillId="16" borderId="3" xfId="0" applyFont="1" applyFill="1" applyBorder="1" applyAlignment="1">
      <alignment horizontal="center" vertical="center"/>
    </xf>
    <xf numFmtId="0" fontId="0" fillId="0" borderId="49"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9" fillId="0" borderId="107" xfId="6" applyFont="1" applyBorder="1" applyAlignment="1">
      <alignment horizontal="center" vertical="center" wrapText="1" shrinkToFit="1"/>
    </xf>
    <xf numFmtId="0" fontId="9" fillId="8" borderId="45" xfId="6" applyFont="1" applyFill="1" applyBorder="1" applyAlignment="1">
      <alignment horizontal="center" vertical="center" wrapText="1"/>
    </xf>
    <xf numFmtId="0" fontId="9" fillId="8" borderId="46" xfId="6" applyFont="1" applyFill="1" applyBorder="1" applyAlignment="1">
      <alignment horizontal="center" vertical="center"/>
    </xf>
    <xf numFmtId="0" fontId="9" fillId="8" borderId="47" xfId="6" applyFont="1" applyFill="1" applyBorder="1" applyAlignment="1">
      <alignment horizontal="center" vertical="center"/>
    </xf>
    <xf numFmtId="0" fontId="9" fillId="5" borderId="45" xfId="6" applyFont="1" applyFill="1" applyBorder="1" applyAlignment="1">
      <alignment horizontal="left" vertical="center" wrapText="1" shrinkToFit="1"/>
    </xf>
    <xf numFmtId="0" fontId="9" fillId="5" borderId="46" xfId="6" applyFont="1" applyFill="1" applyBorder="1" applyAlignment="1">
      <alignment horizontal="left" vertical="center" wrapText="1" shrinkToFit="1"/>
    </xf>
    <xf numFmtId="0" fontId="9" fillId="5" borderId="47" xfId="6" applyFont="1" applyFill="1" applyBorder="1" applyAlignment="1">
      <alignment horizontal="left" vertical="center" wrapText="1" shrinkToFit="1"/>
    </xf>
    <xf numFmtId="0" fontId="9" fillId="0" borderId="44" xfId="6" applyFont="1" applyBorder="1" applyAlignment="1">
      <alignment horizontal="left" vertical="center" wrapText="1" shrinkToFit="1"/>
    </xf>
    <xf numFmtId="0" fontId="37" fillId="16" borderId="44" xfId="6" applyFont="1" applyFill="1" applyBorder="1" applyAlignment="1">
      <alignment horizontal="left" vertical="center"/>
    </xf>
    <xf numFmtId="0" fontId="9" fillId="16" borderId="44" xfId="6" applyFont="1" applyFill="1" applyBorder="1" applyAlignment="1">
      <alignment horizontal="left" vertical="center"/>
    </xf>
    <xf numFmtId="0" fontId="9" fillId="0" borderId="6" xfId="6" applyFont="1" applyBorder="1" applyAlignment="1">
      <alignment horizontal="left" vertical="top" wrapText="1"/>
    </xf>
    <xf numFmtId="0" fontId="37" fillId="16" borderId="109" xfId="6" applyFont="1" applyFill="1" applyBorder="1" applyAlignment="1">
      <alignment horizontal="center" vertical="center" wrapText="1" shrinkToFit="1"/>
    </xf>
    <xf numFmtId="0" fontId="37" fillId="16" borderId="110" xfId="6" applyFont="1" applyFill="1" applyBorder="1" applyAlignment="1">
      <alignment horizontal="center" vertical="center" wrapText="1" shrinkToFit="1"/>
    </xf>
    <xf numFmtId="0" fontId="37" fillId="16" borderId="11" xfId="6" applyFont="1" applyFill="1" applyBorder="1" applyAlignment="1">
      <alignment horizontal="center" vertical="center" wrapText="1" shrinkToFit="1"/>
    </xf>
    <xf numFmtId="0" fontId="37" fillId="16"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7" fillId="16" borderId="9" xfId="6" applyFont="1" applyFill="1" applyBorder="1" applyAlignment="1">
      <alignment horizontal="center" vertical="center" wrapText="1" shrinkToFit="1"/>
    </xf>
    <xf numFmtId="0" fontId="37" fillId="16" borderId="48" xfId="6" applyFont="1" applyFill="1" applyBorder="1" applyAlignment="1">
      <alignment horizontal="center" vertical="center" wrapText="1" shrinkToFit="1"/>
    </xf>
    <xf numFmtId="0" fontId="37" fillId="16" borderId="5" xfId="6" applyFont="1" applyFill="1" applyBorder="1" applyAlignment="1">
      <alignment horizontal="center" vertical="center" wrapText="1" shrinkToFit="1"/>
    </xf>
    <xf numFmtId="0" fontId="37" fillId="16" borderId="13" xfId="6" applyFont="1" applyFill="1" applyBorder="1" applyAlignment="1">
      <alignment horizontal="center" vertical="center" wrapText="1" shrinkToFit="1"/>
    </xf>
    <xf numFmtId="0" fontId="37" fillId="16" borderId="44" xfId="6" applyFont="1" applyFill="1" applyBorder="1" applyAlignment="1">
      <alignment horizontal="center" vertical="center" wrapText="1" shrinkToFit="1"/>
    </xf>
    <xf numFmtId="0" fontId="9" fillId="0" borderId="0" xfId="6" applyFont="1" applyAlignment="1">
      <alignment horizontal="left" vertical="top" wrapText="1"/>
    </xf>
    <xf numFmtId="0" fontId="37" fillId="16" borderId="45" xfId="6" applyFont="1" applyFill="1" applyBorder="1" applyAlignment="1">
      <alignment horizontal="left" vertical="center" wrapText="1" shrinkToFit="1"/>
    </xf>
    <xf numFmtId="0" fontId="25" fillId="16" borderId="46" xfId="6" applyFont="1" applyFill="1" applyBorder="1" applyAlignment="1">
      <alignment horizontal="left" vertical="center" wrapText="1" shrinkToFit="1"/>
    </xf>
    <xf numFmtId="0" fontId="25" fillId="16" borderId="47" xfId="6" applyFont="1" applyFill="1" applyBorder="1" applyAlignment="1">
      <alignment horizontal="left" vertical="center" wrapText="1" shrinkToFit="1"/>
    </xf>
    <xf numFmtId="0" fontId="9" fillId="0" borderId="44" xfId="6" applyFont="1" applyBorder="1" applyAlignment="1">
      <alignment horizontal="center" vertical="center" wrapText="1" shrinkToFit="1"/>
    </xf>
    <xf numFmtId="0" fontId="9" fillId="0" borderId="44" xfId="6" applyFont="1" applyBorder="1" applyAlignment="1">
      <alignment horizontal="center" vertical="center"/>
    </xf>
    <xf numFmtId="0" fontId="9" fillId="0" borderId="107" xfId="6" applyFont="1" applyBorder="1" applyAlignment="1">
      <alignment horizontal="center" vertical="center"/>
    </xf>
    <xf numFmtId="0" fontId="9" fillId="0" borderId="45" xfId="6" applyFont="1" applyBorder="1" applyAlignment="1">
      <alignment horizontal="center" vertical="center"/>
    </xf>
    <xf numFmtId="0" fontId="9" fillId="0" borderId="47" xfId="6" applyFont="1" applyBorder="1" applyAlignment="1">
      <alignment horizontal="center" vertical="center"/>
    </xf>
    <xf numFmtId="0" fontId="9" fillId="0" borderId="107" xfId="6" applyFont="1" applyBorder="1" applyAlignment="1">
      <alignment horizontal="center" vertical="center" wrapText="1"/>
    </xf>
    <xf numFmtId="0" fontId="37" fillId="16" borderId="44" xfId="6" applyFont="1" applyFill="1" applyBorder="1" applyAlignment="1">
      <alignment horizontal="left" vertical="center" wrapText="1" shrinkToFit="1"/>
    </xf>
    <xf numFmtId="197" fontId="37" fillId="16" borderId="44" xfId="6" applyNumberFormat="1" applyFont="1" applyFill="1" applyBorder="1" applyAlignment="1">
      <alignment horizontal="right" vertical="center"/>
    </xf>
    <xf numFmtId="197" fontId="9" fillId="5" borderId="44" xfId="6" applyNumberFormat="1" applyFont="1" applyFill="1" applyBorder="1" applyAlignment="1">
      <alignment horizontal="right" vertical="center"/>
    </xf>
    <xf numFmtId="0" fontId="9" fillId="0" borderId="81" xfId="6" applyFont="1" applyBorder="1" applyAlignment="1">
      <alignment horizontal="center" vertical="center"/>
    </xf>
    <xf numFmtId="0" fontId="9" fillId="5" borderId="3" xfId="6" applyFont="1" applyFill="1" applyBorder="1" applyAlignment="1">
      <alignment horizontal="left" vertical="center" wrapText="1" shrinkToFit="1"/>
    </xf>
    <xf numFmtId="197" fontId="9" fillId="5" borderId="3" xfId="6" applyNumberFormat="1" applyFont="1" applyFill="1" applyBorder="1" applyAlignment="1">
      <alignment horizontal="right" vertical="center"/>
    </xf>
    <xf numFmtId="0" fontId="9" fillId="0" borderId="108"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4" xfId="6" applyFont="1" applyBorder="1" applyAlignment="1">
      <alignment horizontal="left" vertical="center" wrapText="1"/>
    </xf>
    <xf numFmtId="0" fontId="9" fillId="0" borderId="44" xfId="6" applyFont="1" applyBorder="1" applyAlignment="1">
      <alignment horizontal="left" vertical="center"/>
    </xf>
    <xf numFmtId="0" fontId="9" fillId="16" borderId="5" xfId="6" applyFont="1" applyFill="1" applyBorder="1" applyAlignment="1">
      <alignment horizontal="center" vertical="top"/>
    </xf>
    <xf numFmtId="0" fontId="9" fillId="16" borderId="12" xfId="6" applyFont="1" applyFill="1" applyBorder="1" applyAlignment="1">
      <alignment horizontal="center" vertical="top"/>
    </xf>
    <xf numFmtId="0" fontId="9" fillId="16" borderId="13" xfId="6" applyFont="1" applyFill="1" applyBorder="1" applyAlignment="1">
      <alignment horizontal="center" vertical="top"/>
    </xf>
    <xf numFmtId="0" fontId="37" fillId="16" borderId="44" xfId="6" applyFont="1" applyFill="1" applyBorder="1" applyAlignment="1">
      <alignment horizontal="left" vertical="top" wrapText="1" shrinkToFit="1"/>
    </xf>
    <xf numFmtId="0" fontId="9" fillId="0" borderId="120" xfId="6" applyFont="1" applyBorder="1" applyAlignment="1">
      <alignment horizontal="center" vertical="center"/>
    </xf>
    <xf numFmtId="0" fontId="9" fillId="0" borderId="152" xfId="6" applyFont="1" applyBorder="1" applyAlignment="1">
      <alignment horizontal="center" vertical="center"/>
    </xf>
    <xf numFmtId="0" fontId="9" fillId="0" borderId="121" xfId="6" applyFont="1" applyBorder="1" applyAlignment="1">
      <alignment horizontal="center" vertical="center"/>
    </xf>
    <xf numFmtId="0" fontId="9" fillId="0" borderId="111" xfId="6" applyFont="1" applyBorder="1" applyAlignment="1">
      <alignment horizontal="left" vertical="center"/>
    </xf>
    <xf numFmtId="0" fontId="9" fillId="0" borderId="115" xfId="6" applyFont="1" applyBorder="1" applyAlignment="1">
      <alignment horizontal="left" vertical="center"/>
    </xf>
    <xf numFmtId="0" fontId="9" fillId="0" borderId="112" xfId="6" applyFont="1" applyBorder="1" applyAlignment="1">
      <alignment horizontal="left" vertical="center"/>
    </xf>
    <xf numFmtId="0" fontId="9" fillId="16" borderId="46" xfId="6" applyFont="1" applyFill="1" applyBorder="1" applyAlignment="1">
      <alignment horizontal="center" vertical="center"/>
    </xf>
    <xf numFmtId="0" fontId="9" fillId="16" borderId="9" xfId="6" applyFont="1" applyFill="1" applyBorder="1" applyAlignment="1">
      <alignment horizontal="left" vertical="top" wrapText="1" shrinkToFit="1"/>
    </xf>
    <xf numFmtId="0" fontId="9" fillId="16" borderId="6" xfId="6" applyFont="1" applyFill="1" applyBorder="1" applyAlignment="1">
      <alignment horizontal="left" vertical="top" wrapText="1" shrinkToFit="1"/>
    </xf>
    <xf numFmtId="0" fontId="9" fillId="16" borderId="48" xfId="6" applyFont="1" applyFill="1" applyBorder="1" applyAlignment="1">
      <alignment horizontal="left" vertical="top" wrapText="1" shrinkToFit="1"/>
    </xf>
    <xf numFmtId="0" fontId="9" fillId="16" borderId="11" xfId="6" applyFont="1" applyFill="1" applyBorder="1" applyAlignment="1">
      <alignment horizontal="left" vertical="top" wrapText="1" shrinkToFit="1"/>
    </xf>
    <xf numFmtId="0" fontId="9" fillId="16" borderId="0" xfId="6" applyFont="1" applyFill="1" applyBorder="1" applyAlignment="1">
      <alignment horizontal="left" vertical="top" wrapText="1" shrinkToFit="1"/>
    </xf>
    <xf numFmtId="0" fontId="9" fillId="16" borderId="8" xfId="6" applyFont="1" applyFill="1" applyBorder="1" applyAlignment="1">
      <alignment horizontal="left" vertical="top" wrapText="1" shrinkToFit="1"/>
    </xf>
    <xf numFmtId="0" fontId="9" fillId="16" borderId="5" xfId="6" applyFont="1" applyFill="1" applyBorder="1" applyAlignment="1">
      <alignment horizontal="left" vertical="top" wrapText="1" shrinkToFit="1"/>
    </xf>
    <xf numFmtId="0" fontId="9" fillId="16" borderId="12" xfId="6" applyFont="1" applyFill="1" applyBorder="1" applyAlignment="1">
      <alignment horizontal="left" vertical="top" wrapText="1" shrinkToFit="1"/>
    </xf>
    <xf numFmtId="0" fontId="9" fillId="16"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48"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4" fontId="37" fillId="16" borderId="44" xfId="6" applyNumberFormat="1" applyFont="1" applyFill="1" applyBorder="1" applyAlignment="1">
      <alignment horizontal="right" vertical="center"/>
    </xf>
    <xf numFmtId="194" fontId="9" fillId="5" borderId="44" xfId="6" applyNumberFormat="1" applyFont="1" applyFill="1" applyBorder="1" applyAlignment="1">
      <alignment horizontal="right" vertical="center"/>
    </xf>
    <xf numFmtId="194" fontId="9" fillId="5" borderId="3" xfId="6" applyNumberFormat="1" applyFont="1" applyFill="1" applyBorder="1" applyAlignment="1">
      <alignment horizontal="right" vertical="center"/>
    </xf>
    <xf numFmtId="0" fontId="9" fillId="16" borderId="44" xfId="6" applyFont="1" applyFill="1" applyBorder="1" applyAlignment="1">
      <alignment horizontal="left" vertical="top" wrapText="1" shrinkToFi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48" xfId="6" applyFont="1" applyFill="1" applyBorder="1" applyAlignment="1">
      <alignment horizontal="center" vertical="top" wrapText="1"/>
    </xf>
    <xf numFmtId="0" fontId="64" fillId="16" borderId="5" xfId="6" applyFont="1" applyFill="1" applyBorder="1" applyAlignment="1">
      <alignment vertical="top" wrapText="1"/>
    </xf>
    <xf numFmtId="0" fontId="64" fillId="16" borderId="12" xfId="6" applyFont="1" applyFill="1" applyBorder="1" applyAlignment="1">
      <alignment vertical="top" wrapText="1"/>
    </xf>
    <xf numFmtId="0" fontId="64" fillId="16" borderId="13" xfId="6" applyFont="1" applyFill="1" applyBorder="1" applyAlignment="1">
      <alignment vertical="top" wrapText="1"/>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48" xfId="6" applyFont="1" applyFill="1" applyBorder="1" applyAlignment="1">
      <alignment vertical="top" wrapText="1"/>
    </xf>
    <xf numFmtId="0" fontId="9" fillId="5" borderId="3" xfId="6" applyFont="1" applyFill="1" applyBorder="1" applyAlignment="1">
      <alignment horizontal="left" vertical="center"/>
    </xf>
    <xf numFmtId="0" fontId="37" fillId="16" borderId="3" xfId="6" applyFont="1" applyFill="1" applyBorder="1" applyAlignment="1">
      <alignment horizontal="left" vertical="center"/>
    </xf>
    <xf numFmtId="0" fontId="9" fillId="16" borderId="5" xfId="6" applyFont="1" applyFill="1" applyBorder="1" applyAlignment="1">
      <alignment horizontal="left" vertical="top" wrapText="1"/>
    </xf>
    <xf numFmtId="0" fontId="9" fillId="16" borderId="12" xfId="6" applyFont="1" applyFill="1" applyBorder="1" applyAlignment="1">
      <alignment horizontal="left" vertical="top" wrapText="1"/>
    </xf>
    <xf numFmtId="0" fontId="9" fillId="16" borderId="13" xfId="6" applyFont="1" applyFill="1" applyBorder="1" applyAlignment="1">
      <alignment horizontal="left" vertical="top" wrapText="1"/>
    </xf>
    <xf numFmtId="0" fontId="9" fillId="0" borderId="0" xfId="6" applyFont="1" applyAlignment="1">
      <alignment horizontal="left" vertical="center" wrapText="1" shrinkToFit="1"/>
    </xf>
    <xf numFmtId="0" fontId="9" fillId="0" borderId="107" xfId="6" applyFont="1" applyBorder="1" applyAlignment="1">
      <alignment horizontal="left" vertical="center" wrapText="1" shrinkToFit="1"/>
    </xf>
    <xf numFmtId="0" fontId="9" fillId="0" borderId="107" xfId="6" applyFont="1" applyBorder="1" applyAlignment="1">
      <alignment horizontal="left" vertical="center"/>
    </xf>
    <xf numFmtId="0" fontId="9" fillId="0" borderId="3" xfId="6" applyFont="1" applyBorder="1" applyAlignment="1">
      <alignment horizontal="left" vertical="top" wrapText="1" shrinkToFit="1"/>
    </xf>
    <xf numFmtId="0" fontId="9" fillId="0" borderId="44" xfId="6" applyFont="1" applyBorder="1" applyAlignment="1">
      <alignment horizontal="left" vertical="top" wrapText="1" shrinkToFit="1"/>
    </xf>
    <xf numFmtId="195" fontId="9" fillId="5" borderId="3" xfId="6" applyNumberFormat="1" applyFont="1" applyFill="1" applyBorder="1" applyAlignment="1">
      <alignment horizontal="right" vertical="center"/>
    </xf>
    <xf numFmtId="195" fontId="37" fillId="16" borderId="44" xfId="6" applyNumberFormat="1" applyFont="1" applyFill="1" applyBorder="1" applyAlignment="1">
      <alignment horizontal="right" vertical="center"/>
    </xf>
    <xf numFmtId="195" fontId="9" fillId="5" borderId="44" xfId="6" applyNumberFormat="1" applyFont="1" applyFill="1" applyBorder="1" applyAlignment="1">
      <alignment horizontal="right" vertical="center"/>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4" xfId="6" applyFont="1" applyFill="1" applyBorder="1" applyAlignment="1">
      <alignment horizontal="left" vertical="center" wrapText="1"/>
    </xf>
    <xf numFmtId="0" fontId="9" fillId="16" borderId="44" xfId="6" applyFont="1" applyFill="1" applyBorder="1" applyAlignment="1">
      <alignment horizontal="left" vertical="top" wrapText="1"/>
    </xf>
    <xf numFmtId="0" fontId="9" fillId="16" borderId="44" xfId="6" applyFont="1" applyFill="1" applyBorder="1" applyAlignment="1">
      <alignment horizontal="left" vertical="top"/>
    </xf>
    <xf numFmtId="0" fontId="64" fillId="16" borderId="11" xfId="6" applyFont="1" applyFill="1" applyBorder="1" applyAlignment="1">
      <alignment vertical="top" wrapText="1"/>
    </xf>
    <xf numFmtId="0" fontId="64" fillId="16" borderId="0" xfId="6" applyFont="1" applyFill="1" applyBorder="1" applyAlignment="1">
      <alignment vertical="top" wrapText="1"/>
    </xf>
    <xf numFmtId="0" fontId="64" fillId="16" borderId="8" xfId="6" applyFont="1" applyFill="1" applyBorder="1" applyAlignment="1">
      <alignment vertical="top" wrapText="1"/>
    </xf>
    <xf numFmtId="0" fontId="99" fillId="0" borderId="11" xfId="17" applyFont="1" applyBorder="1" applyAlignment="1">
      <alignment horizontal="left" vertical="center" indent="1"/>
    </xf>
    <xf numFmtId="0" fontId="99" fillId="0" borderId="0" xfId="17" applyFont="1" applyAlignment="1">
      <alignment horizontal="left" vertical="center" indent="1"/>
    </xf>
    <xf numFmtId="0" fontId="99" fillId="0" borderId="8" xfId="17" applyFont="1" applyBorder="1" applyAlignment="1">
      <alignment horizontal="left" vertical="center" indent="1"/>
    </xf>
    <xf numFmtId="0" fontId="103" fillId="0" borderId="11" xfId="17" applyFont="1" applyBorder="1" applyAlignment="1">
      <alignment horizontal="left" vertical="center" indent="2"/>
    </xf>
    <xf numFmtId="0" fontId="103" fillId="0" borderId="0" xfId="17" applyFont="1" applyAlignment="1">
      <alignment horizontal="left" vertical="center" indent="2"/>
    </xf>
    <xf numFmtId="0" fontId="103" fillId="0" borderId="8" xfId="17" applyFont="1" applyBorder="1" applyAlignment="1">
      <alignment horizontal="left" vertical="center" indent="2"/>
    </xf>
    <xf numFmtId="0" fontId="103" fillId="0" borderId="11" xfId="17" applyFont="1" applyBorder="1">
      <alignment vertical="center"/>
    </xf>
    <xf numFmtId="0" fontId="103" fillId="0" borderId="0" xfId="17" applyFont="1">
      <alignment vertical="center"/>
    </xf>
    <xf numFmtId="0" fontId="103" fillId="0" borderId="8" xfId="17" applyFont="1" applyBorder="1">
      <alignment vertical="center"/>
    </xf>
    <xf numFmtId="0" fontId="99" fillId="0" borderId="11" xfId="17" applyFont="1" applyBorder="1">
      <alignment vertical="center"/>
    </xf>
    <xf numFmtId="0" fontId="99" fillId="0" borderId="0" xfId="17" applyFont="1">
      <alignment vertical="center"/>
    </xf>
    <xf numFmtId="0" fontId="99" fillId="0" borderId="8" xfId="17" applyFont="1" applyBorder="1">
      <alignment vertical="center"/>
    </xf>
    <xf numFmtId="0" fontId="99" fillId="13" borderId="12" xfId="6" applyFont="1" applyFill="1" applyBorder="1" applyAlignment="1">
      <alignment horizontal="center" vertical="center"/>
    </xf>
    <xf numFmtId="0" fontId="100" fillId="14" borderId="126" xfId="5" applyFont="1" applyFill="1" applyBorder="1" applyAlignment="1">
      <alignment horizontal="center" vertical="center"/>
    </xf>
    <xf numFmtId="0" fontId="100" fillId="14" borderId="127" xfId="5" applyFont="1" applyFill="1" applyBorder="1" applyAlignment="1">
      <alignment horizontal="center" vertical="center"/>
    </xf>
    <xf numFmtId="0" fontId="100" fillId="14" borderId="119" xfId="5" applyFont="1" applyFill="1" applyBorder="1" applyAlignment="1">
      <alignment horizontal="center" vertical="center"/>
    </xf>
    <xf numFmtId="0" fontId="97" fillId="14" borderId="128" xfId="6" applyFont="1" applyFill="1" applyBorder="1" applyAlignment="1">
      <alignment vertical="center" wrapText="1"/>
    </xf>
    <xf numFmtId="0" fontId="97" fillId="14" borderId="123" xfId="6" applyFont="1" applyFill="1" applyBorder="1" applyAlignment="1">
      <alignment vertical="center" wrapText="1"/>
    </xf>
    <xf numFmtId="0" fontId="99" fillId="0" borderId="8" xfId="6" applyFont="1" applyBorder="1" applyAlignment="1">
      <alignment vertical="center" wrapText="1"/>
    </xf>
    <xf numFmtId="0" fontId="100" fillId="5" borderId="130" xfId="5" applyFont="1" applyFill="1" applyBorder="1" applyAlignment="1">
      <alignment horizontal="center" vertical="center"/>
    </xf>
    <xf numFmtId="0" fontId="100" fillId="5" borderId="131" xfId="5" applyFont="1" applyFill="1" applyBorder="1" applyAlignment="1">
      <alignment horizontal="center" vertical="center"/>
    </xf>
  </cellXfs>
  <cellStyles count="24">
    <cellStyle name="パーセント" xfId="1" builtinId="5"/>
    <cellStyle name="パーセント 2" xfId="22"/>
    <cellStyle name="ハイパーリンク" xfId="18" builtinId="8"/>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3" xfId="8"/>
    <cellStyle name="標準 3 2" xfId="9"/>
    <cellStyle name="標準 3 2 2" xfId="10"/>
    <cellStyle name="標準 3 3" xfId="15"/>
    <cellStyle name="標準 3 4" xfId="23"/>
    <cellStyle name="標準 4" xfId="11"/>
    <cellStyle name="標準 5" xfId="17"/>
    <cellStyle name="標準 7" xfId="12"/>
    <cellStyle name="標準 8" xfId="13"/>
    <cellStyle name="標準_⑤参考様式11,12号別紙(収支実績報告書（支援交付金））" xfId="14"/>
  </cellStyles>
  <dxfs count="3">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224797</xdr:rowOff>
    </xdr:from>
    <xdr:to>
      <xdr:col>6</xdr:col>
      <xdr:colOff>2753405</xdr:colOff>
      <xdr:row>18</xdr:row>
      <xdr:rowOff>122831</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721374" y="5028353"/>
          <a:ext cx="2336471" cy="538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23692</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168274</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168274</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tabSelected="1" view="pageBreakPreview" zoomScale="116" zoomScaleNormal="100" zoomScaleSheetLayoutView="100" workbookViewId="0">
      <selection activeCell="B13" sqref="B13:G13"/>
    </sheetView>
  </sheetViews>
  <sheetFormatPr defaultColWidth="9" defaultRowHeight="18.75" x14ac:dyDescent="0.15"/>
  <cols>
    <col min="1" max="2" width="2.75" style="22" customWidth="1"/>
    <col min="3" max="3" width="11" style="22" customWidth="1"/>
    <col min="4" max="4" width="17.625" style="22" customWidth="1"/>
    <col min="5" max="5" width="21.375" style="378" customWidth="1"/>
    <col min="6" max="6" width="14" style="378" customWidth="1"/>
    <col min="7" max="7" width="37.125" style="22" customWidth="1"/>
    <col min="8" max="8" width="2.625" style="22" customWidth="1"/>
    <col min="9" max="9" width="5.75" style="110" customWidth="1"/>
    <col min="10" max="258" width="9" style="110"/>
    <col min="259" max="16384" width="9" style="22"/>
  </cols>
  <sheetData>
    <row r="1" spans="1:258" s="45" customFormat="1" ht="43.5" customHeight="1" x14ac:dyDescent="0.15">
      <c r="A1" s="595" t="s">
        <v>1079</v>
      </c>
      <c r="E1" s="378"/>
      <c r="F1" s="378"/>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c r="IR1" s="110"/>
      <c r="IS1" s="110"/>
      <c r="IT1" s="110"/>
      <c r="IU1" s="110"/>
      <c r="IV1" s="110"/>
      <c r="IW1" s="110"/>
      <c r="IX1" s="110"/>
    </row>
    <row r="2" spans="1:258" ht="24" customHeight="1" thickBot="1" x14ac:dyDescent="0.2">
      <c r="A2" s="24" t="s">
        <v>41</v>
      </c>
      <c r="B2" s="24"/>
      <c r="C2" s="24"/>
      <c r="D2" s="25"/>
      <c r="E2" s="25"/>
      <c r="F2" s="25"/>
      <c r="G2" s="25"/>
      <c r="H2" s="25"/>
    </row>
    <row r="3" spans="1:258" ht="21" customHeight="1" x14ac:dyDescent="0.15">
      <c r="B3" s="28" t="s">
        <v>42</v>
      </c>
      <c r="C3" s="29"/>
      <c r="D3" s="41" t="s">
        <v>1089</v>
      </c>
      <c r="E3" s="633" t="s">
        <v>45</v>
      </c>
      <c r="F3" s="633"/>
      <c r="G3" s="634"/>
    </row>
    <row r="4" spans="1:258" ht="21" customHeight="1" x14ac:dyDescent="0.15">
      <c r="B4" s="30" t="s">
        <v>43</v>
      </c>
      <c r="C4" s="31"/>
      <c r="D4" s="42" t="s">
        <v>1090</v>
      </c>
      <c r="E4" s="635" t="s">
        <v>46</v>
      </c>
      <c r="F4" s="635"/>
      <c r="G4" s="636"/>
    </row>
    <row r="5" spans="1:258" ht="21" customHeight="1" x14ac:dyDescent="0.15">
      <c r="B5" s="30" t="s">
        <v>1080</v>
      </c>
      <c r="C5" s="31"/>
      <c r="D5" s="652"/>
      <c r="E5" s="652"/>
      <c r="F5" s="652"/>
      <c r="G5" s="653"/>
    </row>
    <row r="6" spans="1:258" ht="21" customHeight="1" x14ac:dyDescent="0.15">
      <c r="B6" s="30" t="s">
        <v>44</v>
      </c>
      <c r="C6" s="31"/>
      <c r="D6" s="43"/>
      <c r="E6" s="4"/>
      <c r="F6" s="4"/>
      <c r="G6" s="20"/>
    </row>
    <row r="7" spans="1:258" ht="21" customHeight="1" thickBot="1" x14ac:dyDescent="0.2">
      <c r="B7" s="32" t="s">
        <v>70</v>
      </c>
      <c r="C7" s="33"/>
      <c r="D7" s="654"/>
      <c r="E7" s="654"/>
      <c r="F7" s="654"/>
      <c r="G7" s="655"/>
    </row>
    <row r="8" spans="1:258" ht="6.75" customHeight="1" x14ac:dyDescent="0.15">
      <c r="A8" s="27"/>
      <c r="B8" s="27"/>
      <c r="C8" s="27"/>
      <c r="D8" s="27"/>
      <c r="E8" s="27"/>
      <c r="F8" s="27"/>
      <c r="G8" s="27"/>
    </row>
    <row r="9" spans="1:258" ht="24" customHeight="1" x14ac:dyDescent="0.15">
      <c r="A9" s="34" t="s">
        <v>171</v>
      </c>
      <c r="B9" s="35"/>
      <c r="C9" s="35"/>
      <c r="D9" s="35"/>
      <c r="E9" s="35"/>
      <c r="F9" s="35"/>
      <c r="G9" s="35"/>
      <c r="H9" s="35"/>
      <c r="K9" s="614"/>
      <c r="L9" s="614"/>
      <c r="M9" s="614"/>
    </row>
    <row r="10" spans="1:258" ht="45.75" customHeight="1" x14ac:dyDescent="0.15">
      <c r="A10" s="27"/>
      <c r="B10" s="658" t="s">
        <v>1108</v>
      </c>
      <c r="C10" s="658"/>
      <c r="D10" s="658"/>
      <c r="E10" s="658"/>
      <c r="F10" s="658"/>
      <c r="G10" s="658"/>
      <c r="H10" s="27"/>
    </row>
    <row r="11" spans="1:258" s="45" customFormat="1" ht="21.75" customHeight="1" x14ac:dyDescent="0.15">
      <c r="A11" s="74"/>
      <c r="B11" s="656" t="s">
        <v>994</v>
      </c>
      <c r="C11" s="657"/>
      <c r="D11" s="657"/>
      <c r="E11" s="657"/>
      <c r="F11" s="657"/>
      <c r="G11" s="657"/>
      <c r="H11" s="73"/>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c r="IW11" s="110"/>
      <c r="IX11" s="110"/>
    </row>
    <row r="12" spans="1:258" s="23" customFormat="1" ht="7.5" customHeight="1" x14ac:dyDescent="0.15">
      <c r="A12" s="515"/>
      <c r="B12" s="516"/>
      <c r="C12" s="517"/>
      <c r="D12" s="517"/>
      <c r="E12" s="517"/>
      <c r="F12" s="517"/>
      <c r="G12" s="517"/>
      <c r="H12" s="4"/>
    </row>
    <row r="13" spans="1:258" ht="23.25" customHeight="1" x14ac:dyDescent="0.15">
      <c r="A13" s="27"/>
      <c r="B13" s="621" t="s">
        <v>1047</v>
      </c>
      <c r="C13" s="621"/>
      <c r="D13" s="621"/>
      <c r="E13" s="621"/>
      <c r="F13" s="621"/>
      <c r="G13" s="621"/>
      <c r="H13" s="27"/>
    </row>
    <row r="14" spans="1:258" s="378" customFormat="1" ht="23.25" customHeight="1" x14ac:dyDescent="0.15">
      <c r="A14" s="27"/>
      <c r="B14" s="623" t="s">
        <v>1048</v>
      </c>
      <c r="C14" s="623"/>
      <c r="D14" s="623"/>
      <c r="E14" s="623"/>
      <c r="F14" s="623"/>
      <c r="G14" s="623"/>
      <c r="H14" s="27"/>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6"/>
      <c r="DD14" s="506"/>
      <c r="DE14" s="506"/>
      <c r="DF14" s="506"/>
      <c r="DG14" s="506"/>
      <c r="DH14" s="506"/>
      <c r="DI14" s="506"/>
      <c r="DJ14" s="506"/>
      <c r="DK14" s="506"/>
      <c r="DL14" s="506"/>
      <c r="DM14" s="506"/>
      <c r="DN14" s="506"/>
      <c r="DO14" s="506"/>
      <c r="DP14" s="506"/>
      <c r="DQ14" s="506"/>
      <c r="DR14" s="506"/>
      <c r="DS14" s="506"/>
      <c r="DT14" s="506"/>
      <c r="DU14" s="506"/>
      <c r="DV14" s="506"/>
      <c r="DW14" s="506"/>
      <c r="DX14" s="506"/>
      <c r="DY14" s="506"/>
      <c r="DZ14" s="506"/>
      <c r="EA14" s="506"/>
      <c r="EB14" s="506"/>
      <c r="EC14" s="506"/>
      <c r="ED14" s="506"/>
      <c r="EE14" s="506"/>
      <c r="EF14" s="506"/>
      <c r="EG14" s="506"/>
      <c r="EH14" s="506"/>
      <c r="EI14" s="506"/>
      <c r="EJ14" s="506"/>
      <c r="EK14" s="506"/>
      <c r="EL14" s="506"/>
      <c r="EM14" s="506"/>
      <c r="EN14" s="506"/>
      <c r="EO14" s="506"/>
      <c r="EP14" s="506"/>
      <c r="EQ14" s="506"/>
      <c r="ER14" s="506"/>
      <c r="ES14" s="506"/>
      <c r="ET14" s="506"/>
      <c r="EU14" s="506"/>
      <c r="EV14" s="506"/>
      <c r="EW14" s="506"/>
      <c r="EX14" s="506"/>
      <c r="EY14" s="506"/>
      <c r="EZ14" s="506"/>
      <c r="FA14" s="506"/>
      <c r="FB14" s="506"/>
      <c r="FC14" s="506"/>
      <c r="FD14" s="506"/>
      <c r="FE14" s="506"/>
      <c r="FF14" s="506"/>
      <c r="FG14" s="506"/>
      <c r="FH14" s="506"/>
      <c r="FI14" s="506"/>
      <c r="FJ14" s="506"/>
      <c r="FK14" s="506"/>
      <c r="FL14" s="506"/>
      <c r="FM14" s="506"/>
      <c r="FN14" s="506"/>
      <c r="FO14" s="506"/>
      <c r="FP14" s="506"/>
      <c r="FQ14" s="506"/>
      <c r="FR14" s="506"/>
      <c r="FS14" s="506"/>
      <c r="FT14" s="506"/>
      <c r="FU14" s="506"/>
      <c r="FV14" s="506"/>
      <c r="FW14" s="506"/>
      <c r="FX14" s="506"/>
      <c r="FY14" s="506"/>
      <c r="FZ14" s="506"/>
      <c r="GA14" s="506"/>
      <c r="GB14" s="506"/>
      <c r="GC14" s="506"/>
      <c r="GD14" s="506"/>
      <c r="GE14" s="506"/>
      <c r="GF14" s="506"/>
      <c r="GG14" s="506"/>
      <c r="GH14" s="506"/>
      <c r="GI14" s="506"/>
      <c r="GJ14" s="506"/>
      <c r="GK14" s="506"/>
      <c r="GL14" s="506"/>
      <c r="GM14" s="506"/>
      <c r="GN14" s="506"/>
      <c r="GO14" s="506"/>
      <c r="GP14" s="506"/>
      <c r="GQ14" s="506"/>
      <c r="GR14" s="506"/>
      <c r="GS14" s="506"/>
      <c r="GT14" s="506"/>
      <c r="GU14" s="506"/>
      <c r="GV14" s="506"/>
      <c r="GW14" s="506"/>
      <c r="GX14" s="506"/>
      <c r="GY14" s="506"/>
      <c r="GZ14" s="506"/>
      <c r="HA14" s="506"/>
      <c r="HB14" s="506"/>
      <c r="HC14" s="506"/>
      <c r="HD14" s="506"/>
      <c r="HE14" s="506"/>
      <c r="HF14" s="506"/>
      <c r="HG14" s="506"/>
      <c r="HH14" s="506"/>
      <c r="HI14" s="506"/>
      <c r="HJ14" s="506"/>
      <c r="HK14" s="506"/>
      <c r="HL14" s="506"/>
      <c r="HM14" s="506"/>
      <c r="HN14" s="506"/>
      <c r="HO14" s="506"/>
      <c r="HP14" s="506"/>
      <c r="HQ14" s="506"/>
      <c r="HR14" s="506"/>
      <c r="HS14" s="506"/>
      <c r="HT14" s="506"/>
      <c r="HU14" s="506"/>
      <c r="HV14" s="506"/>
      <c r="HW14" s="506"/>
      <c r="HX14" s="506"/>
      <c r="HY14" s="506"/>
      <c r="HZ14" s="506"/>
      <c r="IA14" s="506"/>
      <c r="IB14" s="506"/>
      <c r="IC14" s="506"/>
      <c r="ID14" s="506"/>
      <c r="IE14" s="506"/>
      <c r="IF14" s="506"/>
      <c r="IG14" s="506"/>
      <c r="IH14" s="506"/>
      <c r="II14" s="506"/>
      <c r="IJ14" s="506"/>
      <c r="IK14" s="506"/>
      <c r="IL14" s="506"/>
      <c r="IM14" s="506"/>
      <c r="IN14" s="506"/>
      <c r="IO14" s="506"/>
      <c r="IP14" s="506"/>
      <c r="IQ14" s="506"/>
      <c r="IR14" s="506"/>
      <c r="IS14" s="506"/>
      <c r="IT14" s="506"/>
      <c r="IU14" s="506"/>
      <c r="IV14" s="506"/>
      <c r="IW14" s="506"/>
      <c r="IX14" s="506"/>
    </row>
    <row r="15" spans="1:258" ht="36" customHeight="1" x14ac:dyDescent="0.15">
      <c r="A15" s="27"/>
      <c r="B15" s="622" t="s">
        <v>1046</v>
      </c>
      <c r="C15" s="622"/>
      <c r="D15" s="622"/>
      <c r="E15" s="622"/>
      <c r="F15" s="622"/>
      <c r="G15" s="622"/>
      <c r="H15" s="36"/>
      <c r="I15" s="111"/>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c r="CU15" s="614"/>
      <c r="CV15" s="614"/>
      <c r="CW15" s="614"/>
      <c r="CX15" s="614"/>
      <c r="CY15" s="614"/>
      <c r="CZ15" s="614"/>
      <c r="DA15" s="614"/>
      <c r="DB15" s="614"/>
      <c r="DC15" s="614"/>
      <c r="DD15" s="614"/>
      <c r="DE15" s="614"/>
      <c r="DF15" s="614"/>
      <c r="DG15" s="614"/>
      <c r="DH15" s="614"/>
      <c r="DI15" s="614"/>
      <c r="DJ15" s="614"/>
      <c r="DK15" s="614"/>
      <c r="DL15" s="614"/>
      <c r="DM15" s="614"/>
      <c r="DN15" s="614"/>
      <c r="DO15" s="614"/>
      <c r="DP15" s="614"/>
      <c r="DQ15" s="614"/>
      <c r="DR15" s="614"/>
      <c r="DS15" s="614"/>
      <c r="DT15" s="614"/>
      <c r="DU15" s="614"/>
      <c r="DV15" s="614"/>
      <c r="DW15" s="614"/>
      <c r="DX15" s="614"/>
      <c r="DY15" s="614"/>
      <c r="DZ15" s="614"/>
      <c r="EA15" s="614"/>
      <c r="EB15" s="614"/>
      <c r="EC15" s="614"/>
      <c r="ED15" s="614"/>
      <c r="EE15" s="614"/>
      <c r="EF15" s="614"/>
      <c r="EG15" s="614"/>
      <c r="EH15" s="614"/>
      <c r="EI15" s="614"/>
      <c r="EJ15" s="614"/>
      <c r="EK15" s="614"/>
      <c r="EL15" s="614"/>
      <c r="EM15" s="614"/>
      <c r="EN15" s="614"/>
      <c r="EO15" s="614"/>
      <c r="EP15" s="614"/>
      <c r="EQ15" s="614"/>
      <c r="ER15" s="614"/>
      <c r="ES15" s="614"/>
      <c r="ET15" s="614"/>
      <c r="EU15" s="614"/>
      <c r="EV15" s="614"/>
      <c r="EW15" s="614"/>
      <c r="EX15" s="614"/>
      <c r="EY15" s="614"/>
      <c r="EZ15" s="614"/>
      <c r="FA15" s="614"/>
      <c r="FB15" s="614"/>
      <c r="FC15" s="614"/>
      <c r="FD15" s="614"/>
      <c r="FE15" s="614"/>
      <c r="FF15" s="614"/>
      <c r="FG15" s="614"/>
      <c r="FH15" s="614"/>
      <c r="FI15" s="614"/>
      <c r="FJ15" s="614"/>
      <c r="FK15" s="614"/>
      <c r="FL15" s="614"/>
      <c r="FM15" s="614"/>
      <c r="FN15" s="614"/>
      <c r="FO15" s="614"/>
      <c r="FP15" s="614"/>
      <c r="FQ15" s="614"/>
      <c r="FR15" s="614"/>
      <c r="FS15" s="614"/>
      <c r="FT15" s="614"/>
      <c r="FU15" s="614"/>
      <c r="FV15" s="614"/>
      <c r="FW15" s="614"/>
      <c r="FX15" s="614"/>
      <c r="FY15" s="614"/>
      <c r="FZ15" s="614"/>
      <c r="GA15" s="614"/>
      <c r="GB15" s="614"/>
      <c r="GC15" s="614"/>
      <c r="GD15" s="614"/>
      <c r="GE15" s="614"/>
      <c r="GF15" s="614"/>
      <c r="GG15" s="614"/>
      <c r="GH15" s="614"/>
      <c r="GI15" s="614"/>
      <c r="GJ15" s="614"/>
      <c r="GK15" s="614"/>
      <c r="GL15" s="614"/>
      <c r="GM15" s="614"/>
      <c r="GN15" s="614"/>
      <c r="GO15" s="614"/>
      <c r="GP15" s="614"/>
      <c r="GQ15" s="614"/>
      <c r="GR15" s="614"/>
      <c r="GS15" s="614"/>
      <c r="GT15" s="614"/>
      <c r="GU15" s="614"/>
      <c r="GV15" s="614"/>
      <c r="GW15" s="614"/>
      <c r="GX15" s="614"/>
      <c r="GY15" s="614"/>
      <c r="GZ15" s="614"/>
      <c r="HA15" s="614"/>
      <c r="HB15" s="614"/>
      <c r="HC15" s="614"/>
      <c r="HD15" s="614"/>
      <c r="HE15" s="614"/>
      <c r="HF15" s="614"/>
      <c r="HG15" s="614"/>
      <c r="HH15" s="614"/>
      <c r="HI15" s="614"/>
      <c r="HJ15" s="614"/>
      <c r="HK15" s="614"/>
      <c r="HL15" s="614"/>
      <c r="HM15" s="614"/>
      <c r="HN15" s="614"/>
      <c r="HO15" s="614"/>
      <c r="HP15" s="614"/>
      <c r="HQ15" s="614"/>
      <c r="HR15" s="614"/>
      <c r="HS15" s="614"/>
      <c r="HT15" s="614"/>
      <c r="HU15" s="614"/>
      <c r="HV15" s="614"/>
      <c r="HW15" s="614"/>
      <c r="HX15" s="614"/>
      <c r="HY15" s="614"/>
      <c r="HZ15" s="614"/>
      <c r="IA15" s="614"/>
      <c r="IB15" s="614"/>
      <c r="IC15" s="614"/>
      <c r="ID15" s="614"/>
      <c r="IE15" s="614"/>
      <c r="IF15" s="614"/>
      <c r="IG15" s="614"/>
      <c r="IH15" s="614"/>
      <c r="II15" s="614"/>
      <c r="IJ15" s="614"/>
      <c r="IK15" s="614"/>
      <c r="IL15" s="614"/>
      <c r="IM15" s="614"/>
      <c r="IN15" s="614"/>
      <c r="IO15" s="614"/>
      <c r="IP15" s="614"/>
      <c r="IQ15" s="614"/>
      <c r="IR15" s="614"/>
      <c r="IS15" s="614"/>
      <c r="IT15" s="614"/>
      <c r="IU15" s="614"/>
      <c r="IV15" s="614"/>
      <c r="IW15" s="614"/>
      <c r="IX15" s="614"/>
    </row>
    <row r="16" spans="1:258" s="106" customFormat="1" ht="18.75" customHeight="1" x14ac:dyDescent="0.15">
      <c r="A16" s="27"/>
      <c r="B16" s="659" t="s">
        <v>358</v>
      </c>
      <c r="C16" s="659"/>
      <c r="D16" s="659"/>
      <c r="E16" s="659"/>
      <c r="F16" s="659"/>
      <c r="G16" s="659"/>
      <c r="H16" s="36"/>
      <c r="I16" s="111"/>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row>
    <row r="17" spans="1:258" ht="30" customHeight="1" x14ac:dyDescent="0.15">
      <c r="A17" s="27"/>
      <c r="B17" s="658" t="s">
        <v>57</v>
      </c>
      <c r="C17" s="658"/>
      <c r="D17" s="658"/>
      <c r="E17" s="658"/>
      <c r="F17" s="658"/>
      <c r="G17" s="658"/>
      <c r="H17" s="36"/>
      <c r="I17" s="111"/>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c r="CU17" s="614"/>
      <c r="CV17" s="614"/>
      <c r="CW17" s="614"/>
      <c r="CX17" s="614"/>
      <c r="CY17" s="614"/>
      <c r="CZ17" s="614"/>
      <c r="DA17" s="614"/>
      <c r="DB17" s="614"/>
      <c r="DC17" s="614"/>
      <c r="DD17" s="614"/>
      <c r="DE17" s="614"/>
      <c r="DF17" s="614"/>
      <c r="DG17" s="614"/>
      <c r="DH17" s="614"/>
      <c r="DI17" s="614"/>
      <c r="DJ17" s="614"/>
      <c r="DK17" s="614"/>
      <c r="DL17" s="614"/>
      <c r="DM17" s="614"/>
      <c r="DN17" s="614"/>
      <c r="DO17" s="614"/>
      <c r="DP17" s="614"/>
      <c r="DQ17" s="614"/>
      <c r="DR17" s="614"/>
      <c r="DS17" s="614"/>
      <c r="DT17" s="614"/>
      <c r="DU17" s="614"/>
      <c r="DV17" s="614"/>
      <c r="DW17" s="614"/>
      <c r="DX17" s="614"/>
      <c r="DY17" s="614"/>
      <c r="DZ17" s="614"/>
      <c r="EA17" s="614"/>
      <c r="EB17" s="614"/>
      <c r="EC17" s="614"/>
      <c r="ED17" s="614"/>
      <c r="EE17" s="614"/>
      <c r="EF17" s="614"/>
      <c r="EG17" s="614"/>
      <c r="EH17" s="614"/>
      <c r="EI17" s="614"/>
      <c r="EJ17" s="614"/>
      <c r="EK17" s="614"/>
      <c r="EL17" s="614"/>
      <c r="EM17" s="614"/>
      <c r="EN17" s="614"/>
      <c r="EO17" s="614"/>
      <c r="EP17" s="614"/>
      <c r="EQ17" s="614"/>
      <c r="ER17" s="614"/>
      <c r="ES17" s="614"/>
      <c r="ET17" s="614"/>
      <c r="EU17" s="614"/>
      <c r="EV17" s="614"/>
      <c r="EW17" s="614"/>
      <c r="EX17" s="614"/>
      <c r="EY17" s="614"/>
      <c r="EZ17" s="614"/>
      <c r="FA17" s="614"/>
      <c r="FB17" s="614"/>
      <c r="FC17" s="614"/>
      <c r="FD17" s="614"/>
      <c r="FE17" s="614"/>
      <c r="FF17" s="614"/>
      <c r="FG17" s="614"/>
      <c r="FH17" s="614"/>
      <c r="FI17" s="614"/>
      <c r="FJ17" s="614"/>
      <c r="FK17" s="614"/>
      <c r="FL17" s="614"/>
      <c r="FM17" s="614"/>
      <c r="FN17" s="614"/>
      <c r="FO17" s="614"/>
      <c r="FP17" s="614"/>
      <c r="FQ17" s="614"/>
      <c r="FR17" s="614"/>
      <c r="FS17" s="614"/>
      <c r="FT17" s="614"/>
      <c r="FU17" s="614"/>
      <c r="FV17" s="614"/>
      <c r="FW17" s="614"/>
      <c r="FX17" s="614"/>
      <c r="FY17" s="614"/>
      <c r="FZ17" s="614"/>
      <c r="GA17" s="614"/>
      <c r="GB17" s="614"/>
      <c r="GC17" s="614"/>
      <c r="GD17" s="614"/>
      <c r="GE17" s="614"/>
      <c r="GF17" s="614"/>
      <c r="GG17" s="614"/>
      <c r="GH17" s="614"/>
      <c r="GI17" s="614"/>
      <c r="GJ17" s="614"/>
      <c r="GK17" s="614"/>
      <c r="GL17" s="614"/>
      <c r="GM17" s="614"/>
      <c r="GN17" s="614"/>
      <c r="GO17" s="614"/>
      <c r="GP17" s="614"/>
      <c r="GQ17" s="614"/>
      <c r="GR17" s="614"/>
      <c r="GS17" s="614"/>
      <c r="GT17" s="614"/>
      <c r="GU17" s="614"/>
      <c r="GV17" s="614"/>
      <c r="GW17" s="614"/>
      <c r="GX17" s="614"/>
      <c r="GY17" s="614"/>
      <c r="GZ17" s="614"/>
      <c r="HA17" s="614"/>
      <c r="HB17" s="614"/>
      <c r="HC17" s="614"/>
      <c r="HD17" s="614"/>
      <c r="HE17" s="614"/>
      <c r="HF17" s="614"/>
      <c r="HG17" s="614"/>
      <c r="HH17" s="614"/>
      <c r="HI17" s="614"/>
      <c r="HJ17" s="614"/>
      <c r="HK17" s="614"/>
      <c r="HL17" s="614"/>
      <c r="HM17" s="614"/>
      <c r="HN17" s="614"/>
      <c r="HO17" s="614"/>
      <c r="HP17" s="614"/>
      <c r="HQ17" s="614"/>
      <c r="HR17" s="614"/>
      <c r="HS17" s="614"/>
      <c r="HT17" s="614"/>
      <c r="HU17" s="614"/>
      <c r="HV17" s="614"/>
      <c r="HW17" s="614"/>
      <c r="HX17" s="614"/>
      <c r="HY17" s="614"/>
      <c r="HZ17" s="614"/>
      <c r="IA17" s="614"/>
      <c r="IB17" s="614"/>
      <c r="IC17" s="614"/>
      <c r="ID17" s="614"/>
      <c r="IE17" s="614"/>
      <c r="IF17" s="614"/>
      <c r="IG17" s="614"/>
      <c r="IH17" s="614"/>
      <c r="II17" s="614"/>
      <c r="IJ17" s="614"/>
      <c r="IK17" s="614"/>
      <c r="IL17" s="614"/>
      <c r="IM17" s="614"/>
      <c r="IN17" s="614"/>
      <c r="IO17" s="614"/>
      <c r="IP17" s="614"/>
      <c r="IQ17" s="614"/>
      <c r="IR17" s="614"/>
      <c r="IS17" s="614"/>
      <c r="IT17" s="614"/>
      <c r="IU17" s="614"/>
      <c r="IV17" s="614"/>
      <c r="IW17" s="614"/>
      <c r="IX17" s="614"/>
    </row>
    <row r="18" spans="1:258" s="106" customFormat="1" ht="21" customHeight="1" x14ac:dyDescent="0.15">
      <c r="A18" s="27"/>
      <c r="B18" s="651" t="s">
        <v>361</v>
      </c>
      <c r="C18" s="651"/>
      <c r="D18" s="651"/>
      <c r="E18" s="651"/>
      <c r="F18" s="651"/>
      <c r="G18" s="651"/>
      <c r="H18" s="36"/>
      <c r="I18" s="111"/>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c r="IW18" s="113"/>
      <c r="IX18" s="113"/>
    </row>
    <row r="19" spans="1:258" s="40" customFormat="1" ht="9.75" customHeight="1" x14ac:dyDescent="0.15">
      <c r="A19" s="27"/>
      <c r="B19" s="27"/>
      <c r="C19" s="27"/>
      <c r="D19" s="27"/>
      <c r="E19" s="27"/>
      <c r="F19" s="27"/>
      <c r="G19" s="27"/>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row>
    <row r="20" spans="1:258" ht="23.25" hidden="1" customHeight="1" x14ac:dyDescent="0.15">
      <c r="A20" s="24" t="s">
        <v>38</v>
      </c>
      <c r="B20" s="24"/>
      <c r="C20" s="25"/>
      <c r="D20" s="24"/>
      <c r="E20" s="24"/>
      <c r="F20" s="24"/>
      <c r="G20" s="24"/>
      <c r="H20" s="26"/>
      <c r="I20" s="111"/>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c r="CU20" s="614"/>
      <c r="CV20" s="614"/>
      <c r="CW20" s="614"/>
      <c r="CX20" s="614"/>
      <c r="CY20" s="614"/>
      <c r="CZ20" s="614"/>
      <c r="DA20" s="614"/>
      <c r="DB20" s="614"/>
      <c r="DC20" s="614"/>
      <c r="DD20" s="614"/>
      <c r="DE20" s="614"/>
      <c r="DF20" s="614"/>
      <c r="DG20" s="614"/>
      <c r="DH20" s="614"/>
      <c r="DI20" s="614"/>
      <c r="DJ20" s="614"/>
      <c r="DK20" s="614"/>
      <c r="DL20" s="614"/>
      <c r="DM20" s="614"/>
      <c r="DN20" s="614"/>
      <c r="DO20" s="614"/>
      <c r="DP20" s="614"/>
      <c r="DQ20" s="614"/>
      <c r="DR20" s="614"/>
      <c r="DS20" s="614"/>
      <c r="DT20" s="614"/>
      <c r="DU20" s="614"/>
      <c r="DV20" s="614"/>
      <c r="DW20" s="614"/>
      <c r="DX20" s="614"/>
      <c r="DY20" s="614"/>
      <c r="DZ20" s="614"/>
      <c r="EA20" s="614"/>
      <c r="EB20" s="614"/>
      <c r="EC20" s="614"/>
      <c r="ED20" s="614"/>
      <c r="EE20" s="614"/>
      <c r="EF20" s="614"/>
      <c r="EG20" s="614"/>
      <c r="EH20" s="614"/>
      <c r="EI20" s="614"/>
      <c r="EJ20" s="614"/>
      <c r="EK20" s="614"/>
      <c r="EL20" s="614"/>
      <c r="EM20" s="614"/>
      <c r="EN20" s="614"/>
      <c r="EO20" s="614"/>
      <c r="EP20" s="614"/>
      <c r="EQ20" s="614"/>
      <c r="ER20" s="614"/>
      <c r="ES20" s="614"/>
      <c r="ET20" s="614"/>
      <c r="EU20" s="614"/>
      <c r="EV20" s="614"/>
      <c r="EW20" s="614"/>
      <c r="EX20" s="614"/>
      <c r="EY20" s="614"/>
      <c r="EZ20" s="614"/>
      <c r="FA20" s="614"/>
      <c r="FB20" s="614"/>
      <c r="FC20" s="614"/>
      <c r="FD20" s="614"/>
      <c r="FE20" s="614"/>
      <c r="FF20" s="614"/>
      <c r="FG20" s="614"/>
      <c r="FH20" s="614"/>
      <c r="FI20" s="614"/>
      <c r="FJ20" s="614"/>
      <c r="FK20" s="614"/>
      <c r="FL20" s="614"/>
      <c r="FM20" s="614"/>
      <c r="FN20" s="614"/>
      <c r="FO20" s="614"/>
      <c r="FP20" s="614"/>
      <c r="FQ20" s="614"/>
      <c r="FR20" s="614"/>
      <c r="FS20" s="614"/>
      <c r="FT20" s="614"/>
      <c r="FU20" s="614"/>
      <c r="FV20" s="614"/>
      <c r="FW20" s="614"/>
      <c r="FX20" s="614"/>
      <c r="FY20" s="614"/>
      <c r="FZ20" s="614"/>
      <c r="GA20" s="614"/>
      <c r="GB20" s="614"/>
      <c r="GC20" s="614"/>
      <c r="GD20" s="614"/>
      <c r="GE20" s="614"/>
      <c r="GF20" s="614"/>
      <c r="GG20" s="614"/>
      <c r="GH20" s="614"/>
      <c r="GI20" s="614"/>
      <c r="GJ20" s="614"/>
      <c r="GK20" s="614"/>
      <c r="GL20" s="614"/>
      <c r="GM20" s="614"/>
      <c r="GN20" s="614"/>
      <c r="GO20" s="614"/>
      <c r="GP20" s="614"/>
      <c r="GQ20" s="614"/>
      <c r="GR20" s="614"/>
      <c r="GS20" s="614"/>
      <c r="GT20" s="614"/>
      <c r="GU20" s="614"/>
      <c r="GV20" s="614"/>
      <c r="GW20" s="614"/>
      <c r="GX20" s="614"/>
      <c r="GY20" s="614"/>
      <c r="GZ20" s="614"/>
      <c r="HA20" s="614"/>
      <c r="HB20" s="614"/>
      <c r="HC20" s="614"/>
      <c r="HD20" s="614"/>
      <c r="HE20" s="614"/>
      <c r="HF20" s="614"/>
      <c r="HG20" s="614"/>
      <c r="HH20" s="614"/>
      <c r="HI20" s="614"/>
      <c r="HJ20" s="614"/>
      <c r="HK20" s="614"/>
      <c r="HL20" s="614"/>
      <c r="HM20" s="614"/>
      <c r="HN20" s="614"/>
      <c r="HO20" s="614"/>
      <c r="HP20" s="614"/>
      <c r="HQ20" s="614"/>
      <c r="HR20" s="614"/>
      <c r="HS20" s="614"/>
      <c r="HT20" s="614"/>
      <c r="HU20" s="614"/>
      <c r="HV20" s="614"/>
      <c r="HW20" s="614"/>
      <c r="HX20" s="614"/>
      <c r="HY20" s="614"/>
      <c r="HZ20" s="614"/>
      <c r="IA20" s="614"/>
      <c r="IB20" s="614"/>
      <c r="IC20" s="614"/>
      <c r="ID20" s="614"/>
      <c r="IE20" s="614"/>
      <c r="IF20" s="614"/>
      <c r="IG20" s="614"/>
      <c r="IH20" s="614"/>
      <c r="II20" s="614"/>
      <c r="IJ20" s="614"/>
      <c r="IK20" s="614"/>
      <c r="IL20" s="614"/>
      <c r="IM20" s="614"/>
      <c r="IN20" s="614"/>
      <c r="IO20" s="614"/>
      <c r="IP20" s="614"/>
      <c r="IQ20" s="614"/>
      <c r="IR20" s="614"/>
      <c r="IS20" s="614"/>
      <c r="IT20" s="614"/>
      <c r="IU20" s="614"/>
      <c r="IV20" s="614"/>
      <c r="IW20" s="614"/>
      <c r="IX20" s="614"/>
    </row>
    <row r="21" spans="1:258" ht="21.75" hidden="1" customHeight="1" x14ac:dyDescent="0.15">
      <c r="A21" s="22" t="s">
        <v>39</v>
      </c>
    </row>
    <row r="22" spans="1:258" ht="21" hidden="1" customHeight="1" x14ac:dyDescent="0.15">
      <c r="A22" s="27"/>
      <c r="B22" s="615" t="s">
        <v>960</v>
      </c>
      <c r="C22" s="616"/>
      <c r="D22" s="615" t="s">
        <v>625</v>
      </c>
      <c r="E22" s="616"/>
      <c r="F22" s="510" t="s">
        <v>961</v>
      </c>
      <c r="G22" s="514" t="s">
        <v>37</v>
      </c>
    </row>
    <row r="23" spans="1:258" s="378" customFormat="1" ht="30" hidden="1" customHeight="1" x14ac:dyDescent="0.15">
      <c r="A23" s="27"/>
      <c r="B23" s="643" t="s">
        <v>968</v>
      </c>
      <c r="C23" s="644"/>
      <c r="D23" s="647" t="s">
        <v>837</v>
      </c>
      <c r="E23" s="648"/>
      <c r="F23" s="593" t="s">
        <v>1068</v>
      </c>
      <c r="G23" s="519" t="s">
        <v>969</v>
      </c>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374"/>
      <c r="CH23" s="374"/>
      <c r="CI23" s="374"/>
      <c r="CJ23" s="374"/>
      <c r="CK23" s="374"/>
      <c r="CL23" s="374"/>
      <c r="CM23" s="374"/>
      <c r="CN23" s="374"/>
      <c r="CO23" s="374"/>
      <c r="CP23" s="374"/>
      <c r="CQ23" s="374"/>
      <c r="CR23" s="374"/>
      <c r="CS23" s="374"/>
      <c r="CT23" s="374"/>
      <c r="CU23" s="374"/>
      <c r="CV23" s="374"/>
      <c r="CW23" s="374"/>
      <c r="CX23" s="374"/>
      <c r="CY23" s="374"/>
      <c r="CZ23" s="374"/>
      <c r="DA23" s="374"/>
      <c r="DB23" s="374"/>
      <c r="DC23" s="374"/>
      <c r="DD23" s="374"/>
      <c r="DE23" s="374"/>
      <c r="DF23" s="374"/>
      <c r="DG23" s="374"/>
      <c r="DH23" s="374"/>
      <c r="DI23" s="374"/>
      <c r="DJ23" s="374"/>
      <c r="DK23" s="374"/>
      <c r="DL23" s="374"/>
      <c r="DM23" s="374"/>
      <c r="DN23" s="374"/>
      <c r="DO23" s="374"/>
      <c r="DP23" s="374"/>
      <c r="DQ23" s="374"/>
      <c r="DR23" s="374"/>
      <c r="DS23" s="374"/>
      <c r="DT23" s="374"/>
      <c r="DU23" s="374"/>
      <c r="DV23" s="374"/>
      <c r="DW23" s="374"/>
      <c r="DX23" s="374"/>
      <c r="DY23" s="374"/>
      <c r="DZ23" s="374"/>
      <c r="EA23" s="374"/>
      <c r="EB23" s="374"/>
      <c r="EC23" s="374"/>
      <c r="ED23" s="374"/>
      <c r="EE23" s="374"/>
      <c r="EF23" s="374"/>
      <c r="EG23" s="374"/>
      <c r="EH23" s="374"/>
      <c r="EI23" s="374"/>
      <c r="EJ23" s="374"/>
      <c r="EK23" s="374"/>
      <c r="EL23" s="374"/>
      <c r="EM23" s="374"/>
      <c r="EN23" s="374"/>
      <c r="EO23" s="374"/>
      <c r="EP23" s="374"/>
      <c r="EQ23" s="374"/>
      <c r="ER23" s="374"/>
      <c r="ES23" s="374"/>
      <c r="ET23" s="374"/>
      <c r="EU23" s="374"/>
      <c r="EV23" s="374"/>
      <c r="EW23" s="374"/>
      <c r="EX23" s="374"/>
      <c r="EY23" s="374"/>
      <c r="EZ23" s="374"/>
      <c r="FA23" s="374"/>
      <c r="FB23" s="374"/>
      <c r="FC23" s="374"/>
      <c r="FD23" s="374"/>
      <c r="FE23" s="374"/>
      <c r="FF23" s="374"/>
      <c r="FG23" s="374"/>
      <c r="FH23" s="374"/>
      <c r="FI23" s="374"/>
      <c r="FJ23" s="374"/>
      <c r="FK23" s="374"/>
      <c r="FL23" s="374"/>
      <c r="FM23" s="374"/>
      <c r="FN23" s="374"/>
      <c r="FO23" s="374"/>
      <c r="FP23" s="374"/>
      <c r="FQ23" s="374"/>
      <c r="FR23" s="374"/>
      <c r="FS23" s="374"/>
      <c r="FT23" s="374"/>
      <c r="FU23" s="374"/>
      <c r="FV23" s="374"/>
      <c r="FW23" s="374"/>
      <c r="FX23" s="374"/>
      <c r="FY23" s="374"/>
      <c r="FZ23" s="374"/>
      <c r="GA23" s="374"/>
      <c r="GB23" s="374"/>
      <c r="GC23" s="374"/>
      <c r="GD23" s="374"/>
      <c r="GE23" s="374"/>
      <c r="GF23" s="374"/>
      <c r="GG23" s="374"/>
      <c r="GH23" s="374"/>
      <c r="GI23" s="374"/>
      <c r="GJ23" s="374"/>
      <c r="GK23" s="374"/>
      <c r="GL23" s="374"/>
      <c r="GM23" s="374"/>
      <c r="GN23" s="374"/>
      <c r="GO23" s="374"/>
      <c r="GP23" s="374"/>
      <c r="GQ23" s="374"/>
      <c r="GR23" s="374"/>
      <c r="GS23" s="374"/>
      <c r="GT23" s="374"/>
      <c r="GU23" s="374"/>
      <c r="GV23" s="374"/>
      <c r="GW23" s="374"/>
      <c r="GX23" s="374"/>
      <c r="GY23" s="374"/>
      <c r="GZ23" s="374"/>
      <c r="HA23" s="374"/>
      <c r="HB23" s="374"/>
      <c r="HC23" s="374"/>
      <c r="HD23" s="374"/>
      <c r="HE23" s="374"/>
      <c r="HF23" s="374"/>
      <c r="HG23" s="374"/>
      <c r="HH23" s="374"/>
      <c r="HI23" s="374"/>
      <c r="HJ23" s="374"/>
      <c r="HK23" s="374"/>
      <c r="HL23" s="374"/>
      <c r="HM23" s="374"/>
      <c r="HN23" s="374"/>
      <c r="HO23" s="374"/>
      <c r="HP23" s="374"/>
      <c r="HQ23" s="374"/>
      <c r="HR23" s="374"/>
      <c r="HS23" s="374"/>
      <c r="HT23" s="374"/>
      <c r="HU23" s="374"/>
      <c r="HV23" s="374"/>
      <c r="HW23" s="374"/>
      <c r="HX23" s="374"/>
      <c r="HY23" s="374"/>
      <c r="HZ23" s="374"/>
      <c r="IA23" s="374"/>
      <c r="IB23" s="374"/>
      <c r="IC23" s="374"/>
      <c r="ID23" s="374"/>
      <c r="IE23" s="374"/>
      <c r="IF23" s="374"/>
      <c r="IG23" s="374"/>
      <c r="IH23" s="374"/>
      <c r="II23" s="374"/>
      <c r="IJ23" s="374"/>
      <c r="IK23" s="374"/>
      <c r="IL23" s="374"/>
      <c r="IM23" s="374"/>
      <c r="IN23" s="374"/>
      <c r="IO23" s="374"/>
      <c r="IP23" s="374"/>
      <c r="IQ23" s="374"/>
      <c r="IR23" s="374"/>
      <c r="IS23" s="374"/>
      <c r="IT23" s="374"/>
      <c r="IU23" s="374"/>
      <c r="IV23" s="374"/>
      <c r="IW23" s="374"/>
      <c r="IX23" s="374"/>
    </row>
    <row r="24" spans="1:258" s="378" customFormat="1" ht="30" hidden="1" customHeight="1" x14ac:dyDescent="0.15">
      <c r="A24" s="27"/>
      <c r="B24" s="645"/>
      <c r="C24" s="646"/>
      <c r="D24" s="649"/>
      <c r="E24" s="650"/>
      <c r="F24" s="593" t="s">
        <v>1068</v>
      </c>
      <c r="G24" s="519" t="s">
        <v>970</v>
      </c>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4"/>
      <c r="CO24" s="374"/>
      <c r="CP24" s="374"/>
      <c r="CQ24" s="374"/>
      <c r="CR24" s="374"/>
      <c r="CS24" s="374"/>
      <c r="CT24" s="374"/>
      <c r="CU24" s="374"/>
      <c r="CV24" s="374"/>
      <c r="CW24" s="374"/>
      <c r="CX24" s="374"/>
      <c r="CY24" s="374"/>
      <c r="CZ24" s="374"/>
      <c r="DA24" s="374"/>
      <c r="DB24" s="374"/>
      <c r="DC24" s="374"/>
      <c r="DD24" s="374"/>
      <c r="DE24" s="374"/>
      <c r="DF24" s="374"/>
      <c r="DG24" s="374"/>
      <c r="DH24" s="374"/>
      <c r="DI24" s="374"/>
      <c r="DJ24" s="374"/>
      <c r="DK24" s="374"/>
      <c r="DL24" s="374"/>
      <c r="DM24" s="374"/>
      <c r="DN24" s="374"/>
      <c r="DO24" s="374"/>
      <c r="DP24" s="374"/>
      <c r="DQ24" s="374"/>
      <c r="DR24" s="374"/>
      <c r="DS24" s="374"/>
      <c r="DT24" s="374"/>
      <c r="DU24" s="374"/>
      <c r="DV24" s="374"/>
      <c r="DW24" s="374"/>
      <c r="DX24" s="374"/>
      <c r="DY24" s="374"/>
      <c r="DZ24" s="374"/>
      <c r="EA24" s="374"/>
      <c r="EB24" s="374"/>
      <c r="EC24" s="374"/>
      <c r="ED24" s="374"/>
      <c r="EE24" s="374"/>
      <c r="EF24" s="374"/>
      <c r="EG24" s="374"/>
      <c r="EH24" s="374"/>
      <c r="EI24" s="374"/>
      <c r="EJ24" s="374"/>
      <c r="EK24" s="374"/>
      <c r="EL24" s="374"/>
      <c r="EM24" s="374"/>
      <c r="EN24" s="374"/>
      <c r="EO24" s="374"/>
      <c r="EP24" s="374"/>
      <c r="EQ24" s="374"/>
      <c r="ER24" s="374"/>
      <c r="ES24" s="374"/>
      <c r="ET24" s="374"/>
      <c r="EU24" s="374"/>
      <c r="EV24" s="374"/>
      <c r="EW24" s="374"/>
      <c r="EX24" s="374"/>
      <c r="EY24" s="374"/>
      <c r="EZ24" s="374"/>
      <c r="FA24" s="374"/>
      <c r="FB24" s="374"/>
      <c r="FC24" s="374"/>
      <c r="FD24" s="374"/>
      <c r="FE24" s="374"/>
      <c r="FF24" s="374"/>
      <c r="FG24" s="374"/>
      <c r="FH24" s="374"/>
      <c r="FI24" s="374"/>
      <c r="FJ24" s="374"/>
      <c r="FK24" s="374"/>
      <c r="FL24" s="374"/>
      <c r="FM24" s="374"/>
      <c r="FN24" s="374"/>
      <c r="FO24" s="374"/>
      <c r="FP24" s="374"/>
      <c r="FQ24" s="374"/>
      <c r="FR24" s="374"/>
      <c r="FS24" s="374"/>
      <c r="FT24" s="374"/>
      <c r="FU24" s="374"/>
      <c r="FV24" s="374"/>
      <c r="FW24" s="374"/>
      <c r="FX24" s="374"/>
      <c r="FY24" s="374"/>
      <c r="FZ24" s="374"/>
      <c r="GA24" s="374"/>
      <c r="GB24" s="374"/>
      <c r="GC24" s="374"/>
      <c r="GD24" s="374"/>
      <c r="GE24" s="374"/>
      <c r="GF24" s="374"/>
      <c r="GG24" s="374"/>
      <c r="GH24" s="374"/>
      <c r="GI24" s="374"/>
      <c r="GJ24" s="374"/>
      <c r="GK24" s="374"/>
      <c r="GL24" s="374"/>
      <c r="GM24" s="374"/>
      <c r="GN24" s="374"/>
      <c r="GO24" s="374"/>
      <c r="GP24" s="374"/>
      <c r="GQ24" s="374"/>
      <c r="GR24" s="374"/>
      <c r="GS24" s="374"/>
      <c r="GT24" s="374"/>
      <c r="GU24" s="374"/>
      <c r="GV24" s="374"/>
      <c r="GW24" s="374"/>
      <c r="GX24" s="374"/>
      <c r="GY24" s="374"/>
      <c r="GZ24" s="374"/>
      <c r="HA24" s="374"/>
      <c r="HB24" s="374"/>
      <c r="HC24" s="374"/>
      <c r="HD24" s="374"/>
      <c r="HE24" s="374"/>
      <c r="HF24" s="374"/>
      <c r="HG24" s="374"/>
      <c r="HH24" s="374"/>
      <c r="HI24" s="374"/>
      <c r="HJ24" s="374"/>
      <c r="HK24" s="374"/>
      <c r="HL24" s="374"/>
      <c r="HM24" s="374"/>
      <c r="HN24" s="374"/>
      <c r="HO24" s="374"/>
      <c r="HP24" s="374"/>
      <c r="HQ24" s="374"/>
      <c r="HR24" s="374"/>
      <c r="HS24" s="374"/>
      <c r="HT24" s="374"/>
      <c r="HU24" s="374"/>
      <c r="HV24" s="374"/>
      <c r="HW24" s="374"/>
      <c r="HX24" s="374"/>
      <c r="HY24" s="374"/>
      <c r="HZ24" s="374"/>
      <c r="IA24" s="374"/>
      <c r="IB24" s="374"/>
      <c r="IC24" s="374"/>
      <c r="ID24" s="374"/>
      <c r="IE24" s="374"/>
      <c r="IF24" s="374"/>
      <c r="IG24" s="374"/>
      <c r="IH24" s="374"/>
      <c r="II24" s="374"/>
      <c r="IJ24" s="374"/>
      <c r="IK24" s="374"/>
      <c r="IL24" s="374"/>
      <c r="IM24" s="374"/>
      <c r="IN24" s="374"/>
      <c r="IO24" s="374"/>
      <c r="IP24" s="374"/>
      <c r="IQ24" s="374"/>
      <c r="IR24" s="374"/>
      <c r="IS24" s="374"/>
      <c r="IT24" s="374"/>
      <c r="IU24" s="374"/>
      <c r="IV24" s="374"/>
      <c r="IW24" s="374"/>
      <c r="IX24" s="374"/>
    </row>
    <row r="25" spans="1:258" s="378" customFormat="1" ht="48.75" hidden="1" customHeight="1" x14ac:dyDescent="0.15">
      <c r="A25" s="27"/>
      <c r="B25" s="509"/>
      <c r="C25" s="508" t="s">
        <v>1021</v>
      </c>
      <c r="D25" s="639" t="s">
        <v>971</v>
      </c>
      <c r="E25" s="640"/>
      <c r="F25" s="593" t="s">
        <v>1068</v>
      </c>
      <c r="G25" s="519" t="s">
        <v>982</v>
      </c>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374"/>
      <c r="CH25" s="374"/>
      <c r="CI25" s="374"/>
      <c r="CJ25" s="374"/>
      <c r="CK25" s="374"/>
      <c r="CL25" s="374"/>
      <c r="CM25" s="374"/>
      <c r="CN25" s="374"/>
      <c r="CO25" s="374"/>
      <c r="CP25" s="374"/>
      <c r="CQ25" s="374"/>
      <c r="CR25" s="374"/>
      <c r="CS25" s="374"/>
      <c r="CT25" s="374"/>
      <c r="CU25" s="374"/>
      <c r="CV25" s="374"/>
      <c r="CW25" s="374"/>
      <c r="CX25" s="374"/>
      <c r="CY25" s="374"/>
      <c r="CZ25" s="374"/>
      <c r="DA25" s="374"/>
      <c r="DB25" s="374"/>
      <c r="DC25" s="374"/>
      <c r="DD25" s="374"/>
      <c r="DE25" s="374"/>
      <c r="DF25" s="374"/>
      <c r="DG25" s="374"/>
      <c r="DH25" s="374"/>
      <c r="DI25" s="374"/>
      <c r="DJ25" s="374"/>
      <c r="DK25" s="374"/>
      <c r="DL25" s="374"/>
      <c r="DM25" s="374"/>
      <c r="DN25" s="374"/>
      <c r="DO25" s="374"/>
      <c r="DP25" s="374"/>
      <c r="DQ25" s="374"/>
      <c r="DR25" s="374"/>
      <c r="DS25" s="374"/>
      <c r="DT25" s="374"/>
      <c r="DU25" s="374"/>
      <c r="DV25" s="374"/>
      <c r="DW25" s="374"/>
      <c r="DX25" s="374"/>
      <c r="DY25" s="374"/>
      <c r="DZ25" s="374"/>
      <c r="EA25" s="374"/>
      <c r="EB25" s="374"/>
      <c r="EC25" s="374"/>
      <c r="ED25" s="374"/>
      <c r="EE25" s="374"/>
      <c r="EF25" s="374"/>
      <c r="EG25" s="374"/>
      <c r="EH25" s="374"/>
      <c r="EI25" s="374"/>
      <c r="EJ25" s="374"/>
      <c r="EK25" s="374"/>
      <c r="EL25" s="374"/>
      <c r="EM25" s="374"/>
      <c r="EN25" s="374"/>
      <c r="EO25" s="374"/>
      <c r="EP25" s="374"/>
      <c r="EQ25" s="374"/>
      <c r="ER25" s="374"/>
      <c r="ES25" s="374"/>
      <c r="ET25" s="374"/>
      <c r="EU25" s="374"/>
      <c r="EV25" s="374"/>
      <c r="EW25" s="374"/>
      <c r="EX25" s="374"/>
      <c r="EY25" s="374"/>
      <c r="EZ25" s="374"/>
      <c r="FA25" s="374"/>
      <c r="FB25" s="374"/>
      <c r="FC25" s="374"/>
      <c r="FD25" s="374"/>
      <c r="FE25" s="374"/>
      <c r="FF25" s="374"/>
      <c r="FG25" s="374"/>
      <c r="FH25" s="374"/>
      <c r="FI25" s="374"/>
      <c r="FJ25" s="374"/>
      <c r="FK25" s="374"/>
      <c r="FL25" s="374"/>
      <c r="FM25" s="374"/>
      <c r="FN25" s="374"/>
      <c r="FO25" s="374"/>
      <c r="FP25" s="374"/>
      <c r="FQ25" s="374"/>
      <c r="FR25" s="374"/>
      <c r="FS25" s="374"/>
      <c r="FT25" s="374"/>
      <c r="FU25" s="374"/>
      <c r="FV25" s="374"/>
      <c r="FW25" s="374"/>
      <c r="FX25" s="374"/>
      <c r="FY25" s="374"/>
      <c r="FZ25" s="374"/>
      <c r="GA25" s="374"/>
      <c r="GB25" s="374"/>
      <c r="GC25" s="374"/>
      <c r="GD25" s="374"/>
      <c r="GE25" s="374"/>
      <c r="GF25" s="374"/>
      <c r="GG25" s="374"/>
      <c r="GH25" s="374"/>
      <c r="GI25" s="374"/>
      <c r="GJ25" s="374"/>
      <c r="GK25" s="374"/>
      <c r="GL25" s="374"/>
      <c r="GM25" s="374"/>
      <c r="GN25" s="374"/>
      <c r="GO25" s="374"/>
      <c r="GP25" s="374"/>
      <c r="GQ25" s="374"/>
      <c r="GR25" s="374"/>
      <c r="GS25" s="374"/>
      <c r="GT25" s="374"/>
      <c r="GU25" s="374"/>
      <c r="GV25" s="374"/>
      <c r="GW25" s="374"/>
      <c r="GX25" s="374"/>
      <c r="GY25" s="374"/>
      <c r="GZ25" s="374"/>
      <c r="HA25" s="374"/>
      <c r="HB25" s="374"/>
      <c r="HC25" s="374"/>
      <c r="HD25" s="374"/>
      <c r="HE25" s="374"/>
      <c r="HF25" s="374"/>
      <c r="HG25" s="374"/>
      <c r="HH25" s="374"/>
      <c r="HI25" s="374"/>
      <c r="HJ25" s="374"/>
      <c r="HK25" s="374"/>
      <c r="HL25" s="374"/>
      <c r="HM25" s="374"/>
      <c r="HN25" s="374"/>
      <c r="HO25" s="374"/>
      <c r="HP25" s="374"/>
      <c r="HQ25" s="374"/>
      <c r="HR25" s="374"/>
      <c r="HS25" s="374"/>
      <c r="HT25" s="374"/>
      <c r="HU25" s="374"/>
      <c r="HV25" s="374"/>
      <c r="HW25" s="374"/>
      <c r="HX25" s="374"/>
      <c r="HY25" s="374"/>
      <c r="HZ25" s="374"/>
      <c r="IA25" s="374"/>
      <c r="IB25" s="374"/>
      <c r="IC25" s="374"/>
      <c r="ID25" s="374"/>
      <c r="IE25" s="374"/>
      <c r="IF25" s="374"/>
      <c r="IG25" s="374"/>
      <c r="IH25" s="374"/>
      <c r="II25" s="374"/>
      <c r="IJ25" s="374"/>
      <c r="IK25" s="374"/>
      <c r="IL25" s="374"/>
      <c r="IM25" s="374"/>
      <c r="IN25" s="374"/>
      <c r="IO25" s="374"/>
      <c r="IP25" s="374"/>
      <c r="IQ25" s="374"/>
      <c r="IR25" s="374"/>
      <c r="IS25" s="374"/>
      <c r="IT25" s="374"/>
      <c r="IU25" s="374"/>
      <c r="IV25" s="374"/>
      <c r="IW25" s="374"/>
      <c r="IX25" s="374"/>
    </row>
    <row r="26" spans="1:258" s="93" customFormat="1" ht="33" hidden="1" customHeight="1" x14ac:dyDescent="0.15">
      <c r="A26" s="27"/>
      <c r="B26" s="507"/>
      <c r="C26" s="75" t="s">
        <v>954</v>
      </c>
      <c r="D26" s="637" t="s">
        <v>955</v>
      </c>
      <c r="E26" s="638"/>
      <c r="F26" s="593" t="s">
        <v>1068</v>
      </c>
      <c r="G26" s="520" t="s">
        <v>983</v>
      </c>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c r="IR26" s="110"/>
      <c r="IS26" s="110"/>
      <c r="IT26" s="110"/>
      <c r="IU26" s="110"/>
      <c r="IV26" s="110"/>
      <c r="IW26" s="110"/>
      <c r="IX26" s="110"/>
    </row>
    <row r="27" spans="1:258" ht="33" hidden="1" customHeight="1" x14ac:dyDescent="0.15">
      <c r="A27" s="27"/>
      <c r="B27" s="507"/>
      <c r="C27" s="75" t="s">
        <v>956</v>
      </c>
      <c r="D27" s="637" t="s">
        <v>957</v>
      </c>
      <c r="E27" s="638"/>
      <c r="F27" s="593" t="s">
        <v>1068</v>
      </c>
      <c r="G27" s="520" t="s">
        <v>984</v>
      </c>
    </row>
    <row r="28" spans="1:258" ht="33" hidden="1" customHeight="1" x14ac:dyDescent="0.15">
      <c r="A28" s="76"/>
      <c r="B28" s="507"/>
      <c r="C28" s="37" t="s">
        <v>958</v>
      </c>
      <c r="D28" s="641" t="s">
        <v>959</v>
      </c>
      <c r="E28" s="642"/>
      <c r="F28" s="594" t="s">
        <v>1069</v>
      </c>
      <c r="G28" s="520" t="s">
        <v>985</v>
      </c>
    </row>
    <row r="29" spans="1:258" s="40" customFormat="1" ht="33" hidden="1" customHeight="1" x14ac:dyDescent="0.15">
      <c r="A29" s="76"/>
      <c r="B29" s="507"/>
      <c r="C29" s="37" t="s">
        <v>953</v>
      </c>
      <c r="D29" s="617" t="s">
        <v>364</v>
      </c>
      <c r="E29" s="618"/>
      <c r="F29" s="594" t="s">
        <v>1069</v>
      </c>
      <c r="G29" s="521" t="s">
        <v>986</v>
      </c>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c r="IW29" s="110"/>
      <c r="IX29" s="110"/>
    </row>
    <row r="30" spans="1:258" ht="33" hidden="1" customHeight="1" x14ac:dyDescent="0.15">
      <c r="A30" s="76"/>
      <c r="B30" s="507"/>
      <c r="C30" s="37" t="s">
        <v>962</v>
      </c>
      <c r="D30" s="617" t="s">
        <v>337</v>
      </c>
      <c r="E30" s="618"/>
      <c r="F30" s="594" t="s">
        <v>1069</v>
      </c>
      <c r="G30" s="522" t="s">
        <v>987</v>
      </c>
    </row>
    <row r="31" spans="1:258" s="106" customFormat="1" ht="33" hidden="1" customHeight="1" x14ac:dyDescent="0.15">
      <c r="A31" s="76"/>
      <c r="B31" s="507"/>
      <c r="C31" s="37" t="s">
        <v>963</v>
      </c>
      <c r="D31" s="617" t="s">
        <v>972</v>
      </c>
      <c r="E31" s="618"/>
      <c r="F31" s="594" t="s">
        <v>1069</v>
      </c>
      <c r="G31" s="522" t="s">
        <v>988</v>
      </c>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c r="IU31" s="110"/>
      <c r="IV31" s="110"/>
      <c r="IW31" s="110"/>
      <c r="IX31" s="110"/>
    </row>
    <row r="32" spans="1:258" s="45" customFormat="1" ht="33" hidden="1" customHeight="1" x14ac:dyDescent="0.15">
      <c r="A32" s="76"/>
      <c r="B32" s="507"/>
      <c r="C32" s="37" t="s">
        <v>964</v>
      </c>
      <c r="D32" s="617" t="s">
        <v>263</v>
      </c>
      <c r="E32" s="618"/>
      <c r="F32" s="594" t="s">
        <v>1069</v>
      </c>
      <c r="G32" s="522" t="s">
        <v>989</v>
      </c>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c r="IU32" s="110"/>
      <c r="IV32" s="110"/>
      <c r="IW32" s="110"/>
      <c r="IX32" s="110"/>
    </row>
    <row r="33" spans="1:258" s="378" customFormat="1" ht="33" hidden="1" customHeight="1" x14ac:dyDescent="0.15">
      <c r="A33" s="76"/>
      <c r="B33" s="507"/>
      <c r="C33" s="37" t="s">
        <v>1070</v>
      </c>
      <c r="D33" s="617" t="s">
        <v>1071</v>
      </c>
      <c r="E33" s="618"/>
      <c r="F33" s="594" t="s">
        <v>1072</v>
      </c>
      <c r="G33" s="520" t="s">
        <v>1078</v>
      </c>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5"/>
      <c r="AZ33" s="585"/>
      <c r="BA33" s="585"/>
      <c r="BB33" s="585"/>
      <c r="BC33" s="585"/>
      <c r="BD33" s="585"/>
      <c r="BE33" s="585"/>
      <c r="BF33" s="585"/>
      <c r="BG33" s="585"/>
      <c r="BH33" s="585"/>
      <c r="BI33" s="585"/>
      <c r="BJ33" s="585"/>
      <c r="BK33" s="585"/>
      <c r="BL33" s="585"/>
      <c r="BM33" s="585"/>
      <c r="BN33" s="585"/>
      <c r="BO33" s="585"/>
      <c r="BP33" s="585"/>
      <c r="BQ33" s="585"/>
      <c r="BR33" s="585"/>
      <c r="BS33" s="585"/>
      <c r="BT33" s="585"/>
      <c r="BU33" s="585"/>
      <c r="BV33" s="585"/>
      <c r="BW33" s="585"/>
      <c r="BX33" s="585"/>
      <c r="BY33" s="585"/>
      <c r="BZ33" s="585"/>
      <c r="CA33" s="585"/>
      <c r="CB33" s="585"/>
      <c r="CC33" s="585"/>
      <c r="CD33" s="585"/>
      <c r="CE33" s="585"/>
      <c r="CF33" s="585"/>
      <c r="CG33" s="585"/>
      <c r="CH33" s="585"/>
      <c r="CI33" s="585"/>
      <c r="CJ33" s="585"/>
      <c r="CK33" s="585"/>
      <c r="CL33" s="585"/>
      <c r="CM33" s="585"/>
      <c r="CN33" s="585"/>
      <c r="CO33" s="585"/>
      <c r="CP33" s="585"/>
      <c r="CQ33" s="585"/>
      <c r="CR33" s="585"/>
      <c r="CS33" s="585"/>
      <c r="CT33" s="585"/>
      <c r="CU33" s="585"/>
      <c r="CV33" s="585"/>
      <c r="CW33" s="585"/>
      <c r="CX33" s="585"/>
      <c r="CY33" s="585"/>
      <c r="CZ33" s="585"/>
      <c r="DA33" s="585"/>
      <c r="DB33" s="585"/>
      <c r="DC33" s="585"/>
      <c r="DD33" s="585"/>
      <c r="DE33" s="585"/>
      <c r="DF33" s="585"/>
      <c r="DG33" s="585"/>
      <c r="DH33" s="585"/>
      <c r="DI33" s="585"/>
      <c r="DJ33" s="585"/>
      <c r="DK33" s="585"/>
      <c r="DL33" s="585"/>
      <c r="DM33" s="585"/>
      <c r="DN33" s="585"/>
      <c r="DO33" s="585"/>
      <c r="DP33" s="585"/>
      <c r="DQ33" s="585"/>
      <c r="DR33" s="585"/>
      <c r="DS33" s="585"/>
      <c r="DT33" s="585"/>
      <c r="DU33" s="585"/>
      <c r="DV33" s="585"/>
      <c r="DW33" s="585"/>
      <c r="DX33" s="585"/>
      <c r="DY33" s="585"/>
      <c r="DZ33" s="585"/>
      <c r="EA33" s="585"/>
      <c r="EB33" s="585"/>
      <c r="EC33" s="585"/>
      <c r="ED33" s="585"/>
      <c r="EE33" s="585"/>
      <c r="EF33" s="585"/>
      <c r="EG33" s="585"/>
      <c r="EH33" s="585"/>
      <c r="EI33" s="585"/>
      <c r="EJ33" s="585"/>
      <c r="EK33" s="585"/>
      <c r="EL33" s="585"/>
      <c r="EM33" s="585"/>
      <c r="EN33" s="585"/>
      <c r="EO33" s="585"/>
      <c r="EP33" s="585"/>
      <c r="EQ33" s="585"/>
      <c r="ER33" s="585"/>
      <c r="ES33" s="585"/>
      <c r="ET33" s="585"/>
      <c r="EU33" s="585"/>
      <c r="EV33" s="585"/>
      <c r="EW33" s="585"/>
      <c r="EX33" s="585"/>
      <c r="EY33" s="585"/>
      <c r="EZ33" s="585"/>
      <c r="FA33" s="585"/>
      <c r="FB33" s="585"/>
      <c r="FC33" s="585"/>
      <c r="FD33" s="585"/>
      <c r="FE33" s="585"/>
      <c r="FF33" s="585"/>
      <c r="FG33" s="585"/>
      <c r="FH33" s="585"/>
      <c r="FI33" s="585"/>
      <c r="FJ33" s="585"/>
      <c r="FK33" s="585"/>
      <c r="FL33" s="585"/>
      <c r="FM33" s="585"/>
      <c r="FN33" s="585"/>
      <c r="FO33" s="585"/>
      <c r="FP33" s="585"/>
      <c r="FQ33" s="585"/>
      <c r="FR33" s="585"/>
      <c r="FS33" s="585"/>
      <c r="FT33" s="585"/>
      <c r="FU33" s="585"/>
      <c r="FV33" s="585"/>
      <c r="FW33" s="585"/>
      <c r="FX33" s="585"/>
      <c r="FY33" s="585"/>
      <c r="FZ33" s="585"/>
      <c r="GA33" s="585"/>
      <c r="GB33" s="585"/>
      <c r="GC33" s="585"/>
      <c r="GD33" s="585"/>
      <c r="GE33" s="585"/>
      <c r="GF33" s="585"/>
      <c r="GG33" s="585"/>
      <c r="GH33" s="585"/>
      <c r="GI33" s="585"/>
      <c r="GJ33" s="585"/>
      <c r="GK33" s="585"/>
      <c r="GL33" s="585"/>
      <c r="GM33" s="585"/>
      <c r="GN33" s="585"/>
      <c r="GO33" s="585"/>
      <c r="GP33" s="585"/>
      <c r="GQ33" s="585"/>
      <c r="GR33" s="585"/>
      <c r="GS33" s="585"/>
      <c r="GT33" s="585"/>
      <c r="GU33" s="585"/>
      <c r="GV33" s="585"/>
      <c r="GW33" s="585"/>
      <c r="GX33" s="585"/>
      <c r="GY33" s="585"/>
      <c r="GZ33" s="585"/>
      <c r="HA33" s="585"/>
      <c r="HB33" s="585"/>
      <c r="HC33" s="585"/>
      <c r="HD33" s="585"/>
      <c r="HE33" s="585"/>
      <c r="HF33" s="585"/>
      <c r="HG33" s="585"/>
      <c r="HH33" s="585"/>
      <c r="HI33" s="585"/>
      <c r="HJ33" s="585"/>
      <c r="HK33" s="585"/>
      <c r="HL33" s="585"/>
      <c r="HM33" s="585"/>
      <c r="HN33" s="585"/>
      <c r="HO33" s="585"/>
      <c r="HP33" s="585"/>
      <c r="HQ33" s="585"/>
      <c r="HR33" s="585"/>
      <c r="HS33" s="585"/>
      <c r="HT33" s="585"/>
      <c r="HU33" s="585"/>
      <c r="HV33" s="585"/>
      <c r="HW33" s="585"/>
      <c r="HX33" s="585"/>
      <c r="HY33" s="585"/>
      <c r="HZ33" s="585"/>
      <c r="IA33" s="585"/>
      <c r="IB33" s="585"/>
      <c r="IC33" s="585"/>
      <c r="ID33" s="585"/>
      <c r="IE33" s="585"/>
      <c r="IF33" s="585"/>
      <c r="IG33" s="585"/>
      <c r="IH33" s="585"/>
      <c r="II33" s="585"/>
      <c r="IJ33" s="585"/>
      <c r="IK33" s="585"/>
      <c r="IL33" s="585"/>
      <c r="IM33" s="585"/>
      <c r="IN33" s="585"/>
      <c r="IO33" s="585"/>
      <c r="IP33" s="585"/>
      <c r="IQ33" s="585"/>
      <c r="IR33" s="585"/>
      <c r="IS33" s="585"/>
      <c r="IT33" s="585"/>
      <c r="IU33" s="585"/>
      <c r="IV33" s="585"/>
      <c r="IW33" s="585"/>
      <c r="IX33" s="585"/>
    </row>
    <row r="34" spans="1:258" s="45" customFormat="1" ht="33" hidden="1" customHeight="1" x14ac:dyDescent="0.15">
      <c r="A34" s="76"/>
      <c r="B34" s="507"/>
      <c r="C34" s="75" t="s">
        <v>965</v>
      </c>
      <c r="D34" s="617" t="s">
        <v>185</v>
      </c>
      <c r="E34" s="618"/>
      <c r="F34" s="593" t="s">
        <v>1073</v>
      </c>
      <c r="G34" s="522" t="s">
        <v>990</v>
      </c>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c r="IU34" s="110"/>
      <c r="IV34" s="110"/>
      <c r="IW34" s="110"/>
      <c r="IX34" s="110"/>
    </row>
    <row r="35" spans="1:258" s="45" customFormat="1" ht="33" hidden="1" customHeight="1" x14ac:dyDescent="0.15">
      <c r="A35" s="76"/>
      <c r="B35" s="507"/>
      <c r="C35" s="75" t="s">
        <v>966</v>
      </c>
      <c r="D35" s="617" t="s">
        <v>973</v>
      </c>
      <c r="E35" s="618"/>
      <c r="F35" s="593" t="s">
        <v>1073</v>
      </c>
      <c r="G35" s="522" t="s">
        <v>1015</v>
      </c>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c r="IU35" s="110"/>
      <c r="IV35" s="110"/>
      <c r="IW35" s="110"/>
      <c r="IX35" s="110"/>
    </row>
    <row r="36" spans="1:258" s="378" customFormat="1" ht="33" hidden="1" customHeight="1" x14ac:dyDescent="0.15">
      <c r="A36" s="76"/>
      <c r="B36" s="507"/>
      <c r="C36" s="75" t="s">
        <v>967</v>
      </c>
      <c r="D36" s="619" t="s">
        <v>1075</v>
      </c>
      <c r="E36" s="620"/>
      <c r="F36" s="594" t="s">
        <v>1069</v>
      </c>
      <c r="G36" s="522" t="s">
        <v>991</v>
      </c>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5"/>
      <c r="AY36" s="585"/>
      <c r="AZ36" s="585"/>
      <c r="BA36" s="585"/>
      <c r="BB36" s="585"/>
      <c r="BC36" s="585"/>
      <c r="BD36" s="585"/>
      <c r="BE36" s="585"/>
      <c r="BF36" s="585"/>
      <c r="BG36" s="585"/>
      <c r="BH36" s="585"/>
      <c r="BI36" s="585"/>
      <c r="BJ36" s="585"/>
      <c r="BK36" s="585"/>
      <c r="BL36" s="585"/>
      <c r="BM36" s="585"/>
      <c r="BN36" s="585"/>
      <c r="BO36" s="585"/>
      <c r="BP36" s="585"/>
      <c r="BQ36" s="585"/>
      <c r="BR36" s="585"/>
      <c r="BS36" s="585"/>
      <c r="BT36" s="585"/>
      <c r="BU36" s="585"/>
      <c r="BV36" s="585"/>
      <c r="BW36" s="585"/>
      <c r="BX36" s="585"/>
      <c r="BY36" s="585"/>
      <c r="BZ36" s="585"/>
      <c r="CA36" s="585"/>
      <c r="CB36" s="585"/>
      <c r="CC36" s="585"/>
      <c r="CD36" s="585"/>
      <c r="CE36" s="585"/>
      <c r="CF36" s="585"/>
      <c r="CG36" s="585"/>
      <c r="CH36" s="585"/>
      <c r="CI36" s="585"/>
      <c r="CJ36" s="585"/>
      <c r="CK36" s="585"/>
      <c r="CL36" s="585"/>
      <c r="CM36" s="585"/>
      <c r="CN36" s="585"/>
      <c r="CO36" s="585"/>
      <c r="CP36" s="585"/>
      <c r="CQ36" s="585"/>
      <c r="CR36" s="585"/>
      <c r="CS36" s="585"/>
      <c r="CT36" s="585"/>
      <c r="CU36" s="585"/>
      <c r="CV36" s="585"/>
      <c r="CW36" s="585"/>
      <c r="CX36" s="585"/>
      <c r="CY36" s="585"/>
      <c r="CZ36" s="585"/>
      <c r="DA36" s="585"/>
      <c r="DB36" s="585"/>
      <c r="DC36" s="585"/>
      <c r="DD36" s="585"/>
      <c r="DE36" s="585"/>
      <c r="DF36" s="585"/>
      <c r="DG36" s="585"/>
      <c r="DH36" s="585"/>
      <c r="DI36" s="585"/>
      <c r="DJ36" s="585"/>
      <c r="DK36" s="585"/>
      <c r="DL36" s="585"/>
      <c r="DM36" s="585"/>
      <c r="DN36" s="585"/>
      <c r="DO36" s="585"/>
      <c r="DP36" s="585"/>
      <c r="DQ36" s="585"/>
      <c r="DR36" s="585"/>
      <c r="DS36" s="585"/>
      <c r="DT36" s="585"/>
      <c r="DU36" s="585"/>
      <c r="DV36" s="585"/>
      <c r="DW36" s="585"/>
      <c r="DX36" s="585"/>
      <c r="DY36" s="585"/>
      <c r="DZ36" s="585"/>
      <c r="EA36" s="585"/>
      <c r="EB36" s="585"/>
      <c r="EC36" s="585"/>
      <c r="ED36" s="585"/>
      <c r="EE36" s="585"/>
      <c r="EF36" s="585"/>
      <c r="EG36" s="585"/>
      <c r="EH36" s="585"/>
      <c r="EI36" s="585"/>
      <c r="EJ36" s="585"/>
      <c r="EK36" s="585"/>
      <c r="EL36" s="585"/>
      <c r="EM36" s="585"/>
      <c r="EN36" s="585"/>
      <c r="EO36" s="585"/>
      <c r="EP36" s="585"/>
      <c r="EQ36" s="585"/>
      <c r="ER36" s="585"/>
      <c r="ES36" s="585"/>
      <c r="ET36" s="585"/>
      <c r="EU36" s="585"/>
      <c r="EV36" s="585"/>
      <c r="EW36" s="585"/>
      <c r="EX36" s="585"/>
      <c r="EY36" s="585"/>
      <c r="EZ36" s="585"/>
      <c r="FA36" s="585"/>
      <c r="FB36" s="585"/>
      <c r="FC36" s="585"/>
      <c r="FD36" s="585"/>
      <c r="FE36" s="585"/>
      <c r="FF36" s="585"/>
      <c r="FG36" s="585"/>
      <c r="FH36" s="585"/>
      <c r="FI36" s="585"/>
      <c r="FJ36" s="585"/>
      <c r="FK36" s="585"/>
      <c r="FL36" s="585"/>
      <c r="FM36" s="585"/>
      <c r="FN36" s="585"/>
      <c r="FO36" s="585"/>
      <c r="FP36" s="585"/>
      <c r="FQ36" s="585"/>
      <c r="FR36" s="585"/>
      <c r="FS36" s="585"/>
      <c r="FT36" s="585"/>
      <c r="FU36" s="585"/>
      <c r="FV36" s="585"/>
      <c r="FW36" s="585"/>
      <c r="FX36" s="585"/>
      <c r="FY36" s="585"/>
      <c r="FZ36" s="585"/>
      <c r="GA36" s="585"/>
      <c r="GB36" s="585"/>
      <c r="GC36" s="585"/>
      <c r="GD36" s="585"/>
      <c r="GE36" s="585"/>
      <c r="GF36" s="585"/>
      <c r="GG36" s="585"/>
      <c r="GH36" s="585"/>
      <c r="GI36" s="585"/>
      <c r="GJ36" s="585"/>
      <c r="GK36" s="585"/>
      <c r="GL36" s="585"/>
      <c r="GM36" s="585"/>
      <c r="GN36" s="585"/>
      <c r="GO36" s="585"/>
      <c r="GP36" s="585"/>
      <c r="GQ36" s="585"/>
      <c r="GR36" s="585"/>
      <c r="GS36" s="585"/>
      <c r="GT36" s="585"/>
      <c r="GU36" s="585"/>
      <c r="GV36" s="585"/>
      <c r="GW36" s="585"/>
      <c r="GX36" s="585"/>
      <c r="GY36" s="585"/>
      <c r="GZ36" s="585"/>
      <c r="HA36" s="585"/>
      <c r="HB36" s="585"/>
      <c r="HC36" s="585"/>
      <c r="HD36" s="585"/>
      <c r="HE36" s="585"/>
      <c r="HF36" s="585"/>
      <c r="HG36" s="585"/>
      <c r="HH36" s="585"/>
      <c r="HI36" s="585"/>
      <c r="HJ36" s="585"/>
      <c r="HK36" s="585"/>
      <c r="HL36" s="585"/>
      <c r="HM36" s="585"/>
      <c r="HN36" s="585"/>
      <c r="HO36" s="585"/>
      <c r="HP36" s="585"/>
      <c r="HQ36" s="585"/>
      <c r="HR36" s="585"/>
      <c r="HS36" s="585"/>
      <c r="HT36" s="585"/>
      <c r="HU36" s="585"/>
      <c r="HV36" s="585"/>
      <c r="HW36" s="585"/>
      <c r="HX36" s="585"/>
      <c r="HY36" s="585"/>
      <c r="HZ36" s="585"/>
      <c r="IA36" s="585"/>
      <c r="IB36" s="585"/>
      <c r="IC36" s="585"/>
      <c r="ID36" s="585"/>
      <c r="IE36" s="585"/>
      <c r="IF36" s="585"/>
      <c r="IG36" s="585"/>
      <c r="IH36" s="585"/>
      <c r="II36" s="585"/>
      <c r="IJ36" s="585"/>
      <c r="IK36" s="585"/>
      <c r="IL36" s="585"/>
      <c r="IM36" s="585"/>
      <c r="IN36" s="585"/>
      <c r="IO36" s="585"/>
      <c r="IP36" s="585"/>
      <c r="IQ36" s="585"/>
      <c r="IR36" s="585"/>
      <c r="IS36" s="585"/>
      <c r="IT36" s="585"/>
      <c r="IU36" s="585"/>
      <c r="IV36" s="585"/>
      <c r="IW36" s="585"/>
      <c r="IX36" s="585"/>
    </row>
    <row r="37" spans="1:258" ht="33" hidden="1" customHeight="1" x14ac:dyDescent="0.15">
      <c r="A37" s="76"/>
      <c r="B37" s="379"/>
      <c r="C37" s="75" t="s">
        <v>1074</v>
      </c>
      <c r="D37" s="619" t="s">
        <v>1076</v>
      </c>
      <c r="E37" s="620"/>
      <c r="F37" s="593" t="s">
        <v>1072</v>
      </c>
      <c r="G37" s="520" t="s">
        <v>1077</v>
      </c>
    </row>
    <row r="38" spans="1:258" s="45" customFormat="1" ht="10.15" hidden="1" customHeight="1" x14ac:dyDescent="0.15">
      <c r="A38" s="76"/>
      <c r="B38" s="77"/>
      <c r="C38" s="77"/>
      <c r="D38" s="77"/>
      <c r="E38" s="77"/>
      <c r="F38" s="77"/>
      <c r="G38" s="78"/>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c r="IU38" s="110"/>
      <c r="IV38" s="110"/>
      <c r="IW38" s="110"/>
      <c r="IX38" s="110"/>
    </row>
    <row r="39" spans="1:258" s="45" customFormat="1" ht="15.6" hidden="1" customHeight="1" x14ac:dyDescent="0.15">
      <c r="A39" s="45" t="s">
        <v>608</v>
      </c>
      <c r="E39" s="378"/>
      <c r="F39" s="378"/>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c r="IW39" s="110"/>
      <c r="IX39" s="110"/>
    </row>
    <row r="40" spans="1:258" s="45" customFormat="1" ht="21" hidden="1" customHeight="1" x14ac:dyDescent="0.15">
      <c r="A40" s="27"/>
      <c r="B40" s="615" t="s">
        <v>974</v>
      </c>
      <c r="C40" s="616"/>
      <c r="D40" s="615" t="s">
        <v>625</v>
      </c>
      <c r="E40" s="616"/>
      <c r="F40" s="510" t="s">
        <v>961</v>
      </c>
      <c r="G40" s="514" t="s">
        <v>37</v>
      </c>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row>
    <row r="41" spans="1:258" s="45" customFormat="1" ht="34.5" hidden="1" customHeight="1" x14ac:dyDescent="0.15">
      <c r="A41" s="76"/>
      <c r="B41" s="511"/>
      <c r="C41" s="630" t="s">
        <v>980</v>
      </c>
      <c r="D41" s="617" t="s">
        <v>979</v>
      </c>
      <c r="E41" s="618"/>
      <c r="F41" s="594" t="s">
        <v>1069</v>
      </c>
      <c r="G41" s="523" t="s">
        <v>1016</v>
      </c>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c r="IW41" s="110"/>
      <c r="IX41" s="110"/>
    </row>
    <row r="42" spans="1:258" s="45" customFormat="1" ht="30" hidden="1" customHeight="1" x14ac:dyDescent="0.15">
      <c r="A42" s="76"/>
      <c r="B42" s="512"/>
      <c r="C42" s="631"/>
      <c r="D42" s="624" t="s">
        <v>981</v>
      </c>
      <c r="E42" s="625"/>
      <c r="F42" s="594" t="s">
        <v>1069</v>
      </c>
      <c r="G42" s="524" t="s">
        <v>975</v>
      </c>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c r="IW42" s="110"/>
      <c r="IX42" s="110"/>
    </row>
    <row r="43" spans="1:258" s="106" customFormat="1" ht="30" hidden="1" customHeight="1" x14ac:dyDescent="0.15">
      <c r="A43" s="76"/>
      <c r="B43" s="512"/>
      <c r="C43" s="631"/>
      <c r="D43" s="626"/>
      <c r="E43" s="627"/>
      <c r="F43" s="593" t="s">
        <v>1083</v>
      </c>
      <c r="G43" s="524" t="s">
        <v>976</v>
      </c>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c r="FD43" s="204"/>
      <c r="FE43" s="204"/>
      <c r="FF43" s="204"/>
      <c r="FG43" s="204"/>
      <c r="FH43" s="204"/>
      <c r="FI43" s="204"/>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4"/>
      <c r="GQ43" s="204"/>
      <c r="GR43" s="204"/>
      <c r="GS43" s="204"/>
      <c r="GT43" s="204"/>
      <c r="GU43" s="204"/>
      <c r="GV43" s="204"/>
      <c r="GW43" s="204"/>
      <c r="GX43" s="204"/>
      <c r="GY43" s="204"/>
      <c r="GZ43" s="204"/>
      <c r="HA43" s="204"/>
      <c r="HB43" s="204"/>
      <c r="HC43" s="204"/>
      <c r="HD43" s="204"/>
      <c r="HE43" s="204"/>
      <c r="HF43" s="204"/>
      <c r="HG43" s="204"/>
      <c r="HH43" s="204"/>
      <c r="HI43" s="204"/>
      <c r="HJ43" s="204"/>
      <c r="HK43" s="204"/>
      <c r="HL43" s="204"/>
      <c r="HM43" s="204"/>
      <c r="HN43" s="204"/>
      <c r="HO43" s="204"/>
      <c r="HP43" s="204"/>
      <c r="HQ43" s="204"/>
      <c r="HR43" s="204"/>
      <c r="HS43" s="204"/>
      <c r="HT43" s="204"/>
      <c r="HU43" s="204"/>
      <c r="HV43" s="204"/>
      <c r="HW43" s="204"/>
      <c r="HX43" s="204"/>
      <c r="HY43" s="204"/>
      <c r="HZ43" s="204"/>
      <c r="IA43" s="204"/>
      <c r="IB43" s="204"/>
      <c r="IC43" s="204"/>
      <c r="ID43" s="204"/>
      <c r="IE43" s="204"/>
      <c r="IF43" s="204"/>
      <c r="IG43" s="204"/>
      <c r="IH43" s="204"/>
      <c r="II43" s="204"/>
      <c r="IJ43" s="204"/>
      <c r="IK43" s="204"/>
      <c r="IL43" s="204"/>
      <c r="IM43" s="204"/>
      <c r="IN43" s="204"/>
      <c r="IO43" s="204"/>
      <c r="IP43" s="204"/>
      <c r="IQ43" s="204"/>
      <c r="IR43" s="204"/>
      <c r="IS43" s="204"/>
      <c r="IT43" s="204"/>
      <c r="IU43" s="204"/>
      <c r="IV43" s="204"/>
      <c r="IW43" s="204"/>
      <c r="IX43" s="204"/>
    </row>
    <row r="44" spans="1:258" s="106" customFormat="1" ht="30" hidden="1" customHeight="1" x14ac:dyDescent="0.15">
      <c r="A44" s="76"/>
      <c r="B44" s="512"/>
      <c r="C44" s="631"/>
      <c r="D44" s="626"/>
      <c r="E44" s="627"/>
      <c r="F44" s="593" t="s">
        <v>1083</v>
      </c>
      <c r="G44" s="524" t="s">
        <v>977</v>
      </c>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c r="IN44" s="204"/>
      <c r="IO44" s="204"/>
      <c r="IP44" s="204"/>
      <c r="IQ44" s="204"/>
      <c r="IR44" s="204"/>
      <c r="IS44" s="204"/>
      <c r="IT44" s="204"/>
      <c r="IU44" s="204"/>
      <c r="IV44" s="204"/>
      <c r="IW44" s="204"/>
      <c r="IX44" s="204"/>
    </row>
    <row r="45" spans="1:258" s="106" customFormat="1" ht="30" hidden="1" customHeight="1" x14ac:dyDescent="0.15">
      <c r="A45" s="76"/>
      <c r="B45" s="513"/>
      <c r="C45" s="632"/>
      <c r="D45" s="628"/>
      <c r="E45" s="629"/>
      <c r="F45" s="593" t="s">
        <v>1083</v>
      </c>
      <c r="G45" s="524" t="s">
        <v>978</v>
      </c>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c r="EN45" s="204"/>
      <c r="EO45" s="204"/>
      <c r="EP45" s="204"/>
      <c r="EQ45" s="204"/>
      <c r="ER45" s="204"/>
      <c r="ES45" s="204"/>
      <c r="ET45" s="204"/>
      <c r="EU45" s="204"/>
      <c r="EV45" s="204"/>
      <c r="EW45" s="204"/>
      <c r="EX45" s="204"/>
      <c r="EY45" s="204"/>
      <c r="EZ45" s="204"/>
      <c r="FA45" s="204"/>
      <c r="FB45" s="204"/>
      <c r="FC45" s="204"/>
      <c r="FD45" s="204"/>
      <c r="FE45" s="204"/>
      <c r="FF45" s="204"/>
      <c r="FG45" s="204"/>
      <c r="FH45" s="204"/>
      <c r="FI45" s="204"/>
      <c r="FJ45" s="204"/>
      <c r="FK45" s="204"/>
      <c r="FL45" s="204"/>
      <c r="FM45" s="204"/>
      <c r="FN45" s="204"/>
      <c r="FO45" s="204"/>
      <c r="FP45" s="204"/>
      <c r="FQ45" s="204"/>
      <c r="FR45" s="204"/>
      <c r="FS45" s="204"/>
      <c r="FT45" s="204"/>
      <c r="FU45" s="204"/>
      <c r="FV45" s="204"/>
      <c r="FW45" s="204"/>
      <c r="FX45" s="204"/>
      <c r="FY45" s="204"/>
      <c r="FZ45" s="204"/>
      <c r="GA45" s="204"/>
      <c r="GB45" s="204"/>
      <c r="GC45" s="204"/>
      <c r="GD45" s="204"/>
      <c r="GE45" s="204"/>
      <c r="GF45" s="204"/>
      <c r="GG45" s="204"/>
      <c r="GH45" s="204"/>
      <c r="GI45" s="204"/>
      <c r="GJ45" s="204"/>
      <c r="GK45" s="204"/>
      <c r="GL45" s="204"/>
      <c r="GM45" s="204"/>
      <c r="GN45" s="204"/>
      <c r="GO45" s="204"/>
      <c r="GP45" s="204"/>
      <c r="GQ45" s="204"/>
      <c r="GR45" s="204"/>
      <c r="GS45" s="204"/>
      <c r="GT45" s="204"/>
      <c r="GU45" s="204"/>
      <c r="GV45" s="204"/>
      <c r="GW45" s="204"/>
      <c r="GX45" s="204"/>
      <c r="GY45" s="204"/>
      <c r="GZ45" s="204"/>
      <c r="HA45" s="204"/>
      <c r="HB45" s="204"/>
      <c r="HC45" s="204"/>
      <c r="HD45" s="204"/>
      <c r="HE45" s="204"/>
      <c r="HF45" s="204"/>
      <c r="HG45" s="204"/>
      <c r="HH45" s="204"/>
      <c r="HI45" s="204"/>
      <c r="HJ45" s="204"/>
      <c r="HK45" s="204"/>
      <c r="HL45" s="204"/>
      <c r="HM45" s="204"/>
      <c r="HN45" s="204"/>
      <c r="HO45" s="204"/>
      <c r="HP45" s="204"/>
      <c r="HQ45" s="204"/>
      <c r="HR45" s="204"/>
      <c r="HS45" s="204"/>
      <c r="HT45" s="204"/>
      <c r="HU45" s="204"/>
      <c r="HV45" s="204"/>
      <c r="HW45" s="204"/>
      <c r="HX45" s="204"/>
      <c r="HY45" s="204"/>
      <c r="HZ45" s="204"/>
      <c r="IA45" s="204"/>
      <c r="IB45" s="204"/>
      <c r="IC45" s="204"/>
      <c r="ID45" s="204"/>
      <c r="IE45" s="204"/>
      <c r="IF45" s="204"/>
      <c r="IG45" s="204"/>
      <c r="IH45" s="204"/>
      <c r="II45" s="204"/>
      <c r="IJ45" s="204"/>
      <c r="IK45" s="204"/>
      <c r="IL45" s="204"/>
      <c r="IM45" s="204"/>
      <c r="IN45" s="204"/>
      <c r="IO45" s="204"/>
      <c r="IP45" s="204"/>
      <c r="IQ45" s="204"/>
      <c r="IR45" s="204"/>
      <c r="IS45" s="204"/>
      <c r="IT45" s="204"/>
      <c r="IU45" s="204"/>
      <c r="IV45" s="204"/>
      <c r="IW45" s="204"/>
      <c r="IX45" s="204"/>
    </row>
    <row r="46" spans="1:258" s="106" customFormat="1" ht="28.5" hidden="1" customHeight="1" x14ac:dyDescent="0.15">
      <c r="A46" s="106" t="s">
        <v>995</v>
      </c>
      <c r="E46" s="378"/>
      <c r="F46" s="378"/>
    </row>
    <row r="47" spans="1:258" s="378" customFormat="1" ht="21" hidden="1" customHeight="1" x14ac:dyDescent="0.15">
      <c r="A47" s="27"/>
      <c r="B47" s="615" t="s">
        <v>974</v>
      </c>
      <c r="C47" s="616"/>
      <c r="D47" s="615" t="s">
        <v>625</v>
      </c>
      <c r="E47" s="616"/>
      <c r="F47" s="510" t="s">
        <v>961</v>
      </c>
      <c r="G47" s="514" t="s">
        <v>37</v>
      </c>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c r="DJ47" s="374"/>
      <c r="DK47" s="374"/>
      <c r="DL47" s="374"/>
      <c r="DM47" s="374"/>
      <c r="DN47" s="374"/>
      <c r="DO47" s="374"/>
      <c r="DP47" s="374"/>
      <c r="DQ47" s="374"/>
      <c r="DR47" s="374"/>
      <c r="DS47" s="374"/>
      <c r="DT47" s="374"/>
      <c r="DU47" s="374"/>
      <c r="DV47" s="374"/>
      <c r="DW47" s="374"/>
      <c r="DX47" s="374"/>
      <c r="DY47" s="374"/>
      <c r="DZ47" s="374"/>
      <c r="EA47" s="374"/>
      <c r="EB47" s="374"/>
      <c r="EC47" s="374"/>
      <c r="ED47" s="374"/>
      <c r="EE47" s="374"/>
      <c r="EF47" s="374"/>
      <c r="EG47" s="374"/>
      <c r="EH47" s="374"/>
      <c r="EI47" s="374"/>
      <c r="EJ47" s="374"/>
      <c r="EK47" s="374"/>
      <c r="EL47" s="374"/>
      <c r="EM47" s="374"/>
      <c r="EN47" s="374"/>
      <c r="EO47" s="374"/>
      <c r="EP47" s="374"/>
      <c r="EQ47" s="374"/>
      <c r="ER47" s="374"/>
      <c r="ES47" s="374"/>
      <c r="ET47" s="374"/>
      <c r="EU47" s="374"/>
      <c r="EV47" s="374"/>
      <c r="EW47" s="374"/>
      <c r="EX47" s="374"/>
      <c r="EY47" s="374"/>
      <c r="EZ47" s="374"/>
      <c r="FA47" s="374"/>
      <c r="FB47" s="374"/>
      <c r="FC47" s="374"/>
      <c r="FD47" s="374"/>
      <c r="FE47" s="374"/>
      <c r="FF47" s="374"/>
      <c r="FG47" s="374"/>
      <c r="FH47" s="374"/>
      <c r="FI47" s="374"/>
      <c r="FJ47" s="374"/>
      <c r="FK47" s="374"/>
      <c r="FL47" s="374"/>
      <c r="FM47" s="374"/>
      <c r="FN47" s="374"/>
      <c r="FO47" s="374"/>
      <c r="FP47" s="374"/>
      <c r="FQ47" s="374"/>
      <c r="FR47" s="374"/>
      <c r="FS47" s="374"/>
      <c r="FT47" s="374"/>
      <c r="FU47" s="374"/>
      <c r="FV47" s="374"/>
      <c r="FW47" s="374"/>
      <c r="FX47" s="374"/>
      <c r="FY47" s="374"/>
      <c r="FZ47" s="374"/>
      <c r="GA47" s="374"/>
      <c r="GB47" s="374"/>
      <c r="GC47" s="374"/>
      <c r="GD47" s="374"/>
      <c r="GE47" s="374"/>
      <c r="GF47" s="374"/>
      <c r="GG47" s="374"/>
      <c r="GH47" s="374"/>
      <c r="GI47" s="374"/>
      <c r="GJ47" s="374"/>
      <c r="GK47" s="374"/>
      <c r="GL47" s="374"/>
      <c r="GM47" s="374"/>
      <c r="GN47" s="374"/>
      <c r="GO47" s="374"/>
      <c r="GP47" s="374"/>
      <c r="GQ47" s="374"/>
      <c r="GR47" s="374"/>
      <c r="GS47" s="374"/>
      <c r="GT47" s="374"/>
      <c r="GU47" s="374"/>
      <c r="GV47" s="374"/>
      <c r="GW47" s="374"/>
      <c r="GX47" s="374"/>
      <c r="GY47" s="374"/>
      <c r="GZ47" s="374"/>
      <c r="HA47" s="374"/>
      <c r="HB47" s="374"/>
      <c r="HC47" s="374"/>
      <c r="HD47" s="374"/>
      <c r="HE47" s="374"/>
      <c r="HF47" s="374"/>
      <c r="HG47" s="374"/>
      <c r="HH47" s="374"/>
      <c r="HI47" s="374"/>
      <c r="HJ47" s="374"/>
      <c r="HK47" s="374"/>
      <c r="HL47" s="374"/>
      <c r="HM47" s="374"/>
      <c r="HN47" s="374"/>
      <c r="HO47" s="374"/>
      <c r="HP47" s="374"/>
      <c r="HQ47" s="374"/>
      <c r="HR47" s="374"/>
      <c r="HS47" s="374"/>
      <c r="HT47" s="374"/>
      <c r="HU47" s="374"/>
      <c r="HV47" s="374"/>
      <c r="HW47" s="374"/>
      <c r="HX47" s="374"/>
      <c r="HY47" s="374"/>
      <c r="HZ47" s="374"/>
      <c r="IA47" s="374"/>
      <c r="IB47" s="374"/>
      <c r="IC47" s="374"/>
      <c r="ID47" s="374"/>
      <c r="IE47" s="374"/>
      <c r="IF47" s="374"/>
      <c r="IG47" s="374"/>
      <c r="IH47" s="374"/>
      <c r="II47" s="374"/>
      <c r="IJ47" s="374"/>
      <c r="IK47" s="374"/>
      <c r="IL47" s="374"/>
      <c r="IM47" s="374"/>
      <c r="IN47" s="374"/>
      <c r="IO47" s="374"/>
      <c r="IP47" s="374"/>
      <c r="IQ47" s="374"/>
      <c r="IR47" s="374"/>
      <c r="IS47" s="374"/>
      <c r="IT47" s="374"/>
      <c r="IU47" s="374"/>
      <c r="IV47" s="374"/>
      <c r="IW47" s="374"/>
      <c r="IX47" s="374"/>
    </row>
    <row r="48" spans="1:258" s="378" customFormat="1" ht="34.5" hidden="1" customHeight="1" x14ac:dyDescent="0.15">
      <c r="A48" s="76"/>
      <c r="B48" s="660" t="s">
        <v>996</v>
      </c>
      <c r="C48" s="661"/>
      <c r="D48" s="617" t="s">
        <v>626</v>
      </c>
      <c r="E48" s="618"/>
      <c r="F48" s="596" t="s">
        <v>1082</v>
      </c>
      <c r="G48" s="523" t="s">
        <v>1007</v>
      </c>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c r="DL48" s="374"/>
      <c r="DM48" s="374"/>
      <c r="DN48" s="374"/>
      <c r="DO48" s="374"/>
      <c r="DP48" s="374"/>
      <c r="DQ48" s="374"/>
      <c r="DR48" s="374"/>
      <c r="DS48" s="374"/>
      <c r="DT48" s="374"/>
      <c r="DU48" s="374"/>
      <c r="DV48" s="374"/>
      <c r="DW48" s="374"/>
      <c r="DX48" s="374"/>
      <c r="DY48" s="374"/>
      <c r="DZ48" s="374"/>
      <c r="EA48" s="374"/>
      <c r="EB48" s="374"/>
      <c r="EC48" s="374"/>
      <c r="ED48" s="374"/>
      <c r="EE48" s="374"/>
      <c r="EF48" s="374"/>
      <c r="EG48" s="374"/>
      <c r="EH48" s="374"/>
      <c r="EI48" s="374"/>
      <c r="EJ48" s="374"/>
      <c r="EK48" s="374"/>
      <c r="EL48" s="374"/>
      <c r="EM48" s="374"/>
      <c r="EN48" s="374"/>
      <c r="EO48" s="374"/>
      <c r="EP48" s="374"/>
      <c r="EQ48" s="374"/>
      <c r="ER48" s="374"/>
      <c r="ES48" s="374"/>
      <c r="ET48" s="374"/>
      <c r="EU48" s="374"/>
      <c r="EV48" s="374"/>
      <c r="EW48" s="374"/>
      <c r="EX48" s="374"/>
      <c r="EY48" s="374"/>
      <c r="EZ48" s="374"/>
      <c r="FA48" s="374"/>
      <c r="FB48" s="374"/>
      <c r="FC48" s="374"/>
      <c r="FD48" s="374"/>
      <c r="FE48" s="374"/>
      <c r="FF48" s="374"/>
      <c r="FG48" s="374"/>
      <c r="FH48" s="374"/>
      <c r="FI48" s="374"/>
      <c r="FJ48" s="374"/>
      <c r="FK48" s="374"/>
      <c r="FL48" s="374"/>
      <c r="FM48" s="374"/>
      <c r="FN48" s="374"/>
      <c r="FO48" s="374"/>
      <c r="FP48" s="374"/>
      <c r="FQ48" s="374"/>
      <c r="FR48" s="374"/>
      <c r="FS48" s="374"/>
      <c r="FT48" s="374"/>
      <c r="FU48" s="374"/>
      <c r="FV48" s="374"/>
      <c r="FW48" s="374"/>
      <c r="FX48" s="374"/>
      <c r="FY48" s="374"/>
      <c r="FZ48" s="374"/>
      <c r="GA48" s="374"/>
      <c r="GB48" s="374"/>
      <c r="GC48" s="374"/>
      <c r="GD48" s="374"/>
      <c r="GE48" s="374"/>
      <c r="GF48" s="374"/>
      <c r="GG48" s="374"/>
      <c r="GH48" s="374"/>
      <c r="GI48" s="374"/>
      <c r="GJ48" s="374"/>
      <c r="GK48" s="374"/>
      <c r="GL48" s="374"/>
      <c r="GM48" s="374"/>
      <c r="GN48" s="374"/>
      <c r="GO48" s="374"/>
      <c r="GP48" s="374"/>
      <c r="GQ48" s="374"/>
      <c r="GR48" s="374"/>
      <c r="GS48" s="374"/>
      <c r="GT48" s="374"/>
      <c r="GU48" s="374"/>
      <c r="GV48" s="374"/>
      <c r="GW48" s="374"/>
      <c r="GX48" s="374"/>
      <c r="GY48" s="374"/>
      <c r="GZ48" s="374"/>
      <c r="HA48" s="374"/>
      <c r="HB48" s="374"/>
      <c r="HC48" s="374"/>
      <c r="HD48" s="374"/>
      <c r="HE48" s="374"/>
      <c r="HF48" s="374"/>
      <c r="HG48" s="374"/>
      <c r="HH48" s="374"/>
      <c r="HI48" s="374"/>
      <c r="HJ48" s="374"/>
      <c r="HK48" s="374"/>
      <c r="HL48" s="374"/>
      <c r="HM48" s="374"/>
      <c r="HN48" s="374"/>
      <c r="HO48" s="374"/>
      <c r="HP48" s="374"/>
      <c r="HQ48" s="374"/>
      <c r="HR48" s="374"/>
      <c r="HS48" s="374"/>
      <c r="HT48" s="374"/>
      <c r="HU48" s="374"/>
      <c r="HV48" s="374"/>
      <c r="HW48" s="374"/>
      <c r="HX48" s="374"/>
      <c r="HY48" s="374"/>
      <c r="HZ48" s="374"/>
      <c r="IA48" s="374"/>
      <c r="IB48" s="374"/>
      <c r="IC48" s="374"/>
      <c r="ID48" s="374"/>
      <c r="IE48" s="374"/>
      <c r="IF48" s="374"/>
      <c r="IG48" s="374"/>
      <c r="IH48" s="374"/>
      <c r="II48" s="374"/>
      <c r="IJ48" s="374"/>
      <c r="IK48" s="374"/>
      <c r="IL48" s="374"/>
      <c r="IM48" s="374"/>
      <c r="IN48" s="374"/>
      <c r="IO48" s="374"/>
      <c r="IP48" s="374"/>
      <c r="IQ48" s="374"/>
      <c r="IR48" s="374"/>
      <c r="IS48" s="374"/>
      <c r="IT48" s="374"/>
      <c r="IU48" s="374"/>
      <c r="IV48" s="374"/>
      <c r="IW48" s="374"/>
      <c r="IX48" s="374"/>
    </row>
    <row r="49" spans="1:258" s="378" customFormat="1" ht="34.5" hidden="1" customHeight="1" x14ac:dyDescent="0.15">
      <c r="A49" s="76"/>
      <c r="B49" s="660" t="s">
        <v>997</v>
      </c>
      <c r="C49" s="661"/>
      <c r="D49" s="617" t="s">
        <v>627</v>
      </c>
      <c r="E49" s="618"/>
      <c r="F49" s="596" t="s">
        <v>1084</v>
      </c>
      <c r="G49" s="524" t="s">
        <v>1006</v>
      </c>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374"/>
      <c r="EN49" s="374"/>
      <c r="EO49" s="374"/>
      <c r="EP49" s="374"/>
      <c r="EQ49" s="374"/>
      <c r="ER49" s="374"/>
      <c r="ES49" s="374"/>
      <c r="ET49" s="374"/>
      <c r="EU49" s="374"/>
      <c r="EV49" s="374"/>
      <c r="EW49" s="374"/>
      <c r="EX49" s="374"/>
      <c r="EY49" s="374"/>
      <c r="EZ49" s="374"/>
      <c r="FA49" s="374"/>
      <c r="FB49" s="374"/>
      <c r="FC49" s="374"/>
      <c r="FD49" s="374"/>
      <c r="FE49" s="374"/>
      <c r="FF49" s="374"/>
      <c r="FG49" s="374"/>
      <c r="FH49" s="374"/>
      <c r="FI49" s="374"/>
      <c r="FJ49" s="374"/>
      <c r="FK49" s="374"/>
      <c r="FL49" s="374"/>
      <c r="FM49" s="374"/>
      <c r="FN49" s="374"/>
      <c r="FO49" s="374"/>
      <c r="FP49" s="374"/>
      <c r="FQ49" s="374"/>
      <c r="FR49" s="374"/>
      <c r="FS49" s="374"/>
      <c r="FT49" s="374"/>
      <c r="FU49" s="374"/>
      <c r="FV49" s="374"/>
      <c r="FW49" s="374"/>
      <c r="FX49" s="374"/>
      <c r="FY49" s="374"/>
      <c r="FZ49" s="374"/>
      <c r="GA49" s="374"/>
      <c r="GB49" s="374"/>
      <c r="GC49" s="374"/>
      <c r="GD49" s="374"/>
      <c r="GE49" s="374"/>
      <c r="GF49" s="374"/>
      <c r="GG49" s="374"/>
      <c r="GH49" s="374"/>
      <c r="GI49" s="374"/>
      <c r="GJ49" s="374"/>
      <c r="GK49" s="374"/>
      <c r="GL49" s="374"/>
      <c r="GM49" s="374"/>
      <c r="GN49" s="374"/>
      <c r="GO49" s="374"/>
      <c r="GP49" s="374"/>
      <c r="GQ49" s="374"/>
      <c r="GR49" s="374"/>
      <c r="GS49" s="374"/>
      <c r="GT49" s="374"/>
      <c r="GU49" s="374"/>
      <c r="GV49" s="374"/>
      <c r="GW49" s="374"/>
      <c r="GX49" s="374"/>
      <c r="GY49" s="374"/>
      <c r="GZ49" s="374"/>
      <c r="HA49" s="374"/>
      <c r="HB49" s="374"/>
      <c r="HC49" s="374"/>
      <c r="HD49" s="374"/>
      <c r="HE49" s="374"/>
      <c r="HF49" s="374"/>
      <c r="HG49" s="374"/>
      <c r="HH49" s="374"/>
      <c r="HI49" s="374"/>
      <c r="HJ49" s="374"/>
      <c r="HK49" s="374"/>
      <c r="HL49" s="374"/>
      <c r="HM49" s="374"/>
      <c r="HN49" s="374"/>
      <c r="HO49" s="374"/>
      <c r="HP49" s="374"/>
      <c r="HQ49" s="374"/>
      <c r="HR49" s="374"/>
      <c r="HS49" s="374"/>
      <c r="HT49" s="374"/>
      <c r="HU49" s="374"/>
      <c r="HV49" s="374"/>
      <c r="HW49" s="374"/>
      <c r="HX49" s="374"/>
      <c r="HY49" s="374"/>
      <c r="HZ49" s="374"/>
      <c r="IA49" s="374"/>
      <c r="IB49" s="374"/>
      <c r="IC49" s="374"/>
      <c r="ID49" s="374"/>
      <c r="IE49" s="374"/>
      <c r="IF49" s="374"/>
      <c r="IG49" s="374"/>
      <c r="IH49" s="374"/>
      <c r="II49" s="374"/>
      <c r="IJ49" s="374"/>
      <c r="IK49" s="374"/>
      <c r="IL49" s="374"/>
      <c r="IM49" s="374"/>
      <c r="IN49" s="374"/>
      <c r="IO49" s="374"/>
      <c r="IP49" s="374"/>
      <c r="IQ49" s="374"/>
      <c r="IR49" s="374"/>
      <c r="IS49" s="374"/>
      <c r="IT49" s="374"/>
      <c r="IU49" s="374"/>
      <c r="IV49" s="374"/>
      <c r="IW49" s="374"/>
      <c r="IX49" s="374"/>
    </row>
    <row r="50" spans="1:258" s="378" customFormat="1" ht="34.5" hidden="1" customHeight="1" x14ac:dyDescent="0.15">
      <c r="A50" s="76"/>
      <c r="B50" s="660" t="s">
        <v>998</v>
      </c>
      <c r="C50" s="661"/>
      <c r="D50" s="617" t="s">
        <v>628</v>
      </c>
      <c r="E50" s="618"/>
      <c r="F50" s="596" t="s">
        <v>1084</v>
      </c>
      <c r="G50" s="524" t="s">
        <v>1005</v>
      </c>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c r="DJ50" s="374"/>
      <c r="DK50" s="374"/>
      <c r="DL50" s="374"/>
      <c r="DM50" s="374"/>
      <c r="DN50" s="374"/>
      <c r="DO50" s="374"/>
      <c r="DP50" s="374"/>
      <c r="DQ50" s="374"/>
      <c r="DR50" s="374"/>
      <c r="DS50" s="374"/>
      <c r="DT50" s="374"/>
      <c r="DU50" s="374"/>
      <c r="DV50" s="374"/>
      <c r="DW50" s="374"/>
      <c r="DX50" s="374"/>
      <c r="DY50" s="374"/>
      <c r="DZ50" s="374"/>
      <c r="EA50" s="374"/>
      <c r="EB50" s="374"/>
      <c r="EC50" s="374"/>
      <c r="ED50" s="374"/>
      <c r="EE50" s="374"/>
      <c r="EF50" s="374"/>
      <c r="EG50" s="374"/>
      <c r="EH50" s="374"/>
      <c r="EI50" s="374"/>
      <c r="EJ50" s="374"/>
      <c r="EK50" s="374"/>
      <c r="EL50" s="374"/>
      <c r="EM50" s="374"/>
      <c r="EN50" s="374"/>
      <c r="EO50" s="374"/>
      <c r="EP50" s="374"/>
      <c r="EQ50" s="374"/>
      <c r="ER50" s="374"/>
      <c r="ES50" s="374"/>
      <c r="ET50" s="374"/>
      <c r="EU50" s="374"/>
      <c r="EV50" s="374"/>
      <c r="EW50" s="374"/>
      <c r="EX50" s="374"/>
      <c r="EY50" s="374"/>
      <c r="EZ50" s="374"/>
      <c r="FA50" s="374"/>
      <c r="FB50" s="374"/>
      <c r="FC50" s="374"/>
      <c r="FD50" s="374"/>
      <c r="FE50" s="374"/>
      <c r="FF50" s="374"/>
      <c r="FG50" s="374"/>
      <c r="FH50" s="374"/>
      <c r="FI50" s="374"/>
      <c r="FJ50" s="374"/>
      <c r="FK50" s="374"/>
      <c r="FL50" s="374"/>
      <c r="FM50" s="374"/>
      <c r="FN50" s="374"/>
      <c r="FO50" s="374"/>
      <c r="FP50" s="374"/>
      <c r="FQ50" s="374"/>
      <c r="FR50" s="374"/>
      <c r="FS50" s="374"/>
      <c r="FT50" s="374"/>
      <c r="FU50" s="374"/>
      <c r="FV50" s="374"/>
      <c r="FW50" s="374"/>
      <c r="FX50" s="374"/>
      <c r="FY50" s="374"/>
      <c r="FZ50" s="374"/>
      <c r="GA50" s="374"/>
      <c r="GB50" s="374"/>
      <c r="GC50" s="374"/>
      <c r="GD50" s="374"/>
      <c r="GE50" s="374"/>
      <c r="GF50" s="374"/>
      <c r="GG50" s="374"/>
      <c r="GH50" s="374"/>
      <c r="GI50" s="374"/>
      <c r="GJ50" s="374"/>
      <c r="GK50" s="374"/>
      <c r="GL50" s="374"/>
      <c r="GM50" s="374"/>
      <c r="GN50" s="374"/>
      <c r="GO50" s="374"/>
      <c r="GP50" s="374"/>
      <c r="GQ50" s="374"/>
      <c r="GR50" s="374"/>
      <c r="GS50" s="374"/>
      <c r="GT50" s="374"/>
      <c r="GU50" s="374"/>
      <c r="GV50" s="374"/>
      <c r="GW50" s="374"/>
      <c r="GX50" s="374"/>
      <c r="GY50" s="374"/>
      <c r="GZ50" s="374"/>
      <c r="HA50" s="374"/>
      <c r="HB50" s="374"/>
      <c r="HC50" s="374"/>
      <c r="HD50" s="374"/>
      <c r="HE50" s="374"/>
      <c r="HF50" s="374"/>
      <c r="HG50" s="374"/>
      <c r="HH50" s="374"/>
      <c r="HI50" s="374"/>
      <c r="HJ50" s="374"/>
      <c r="HK50" s="374"/>
      <c r="HL50" s="374"/>
      <c r="HM50" s="374"/>
      <c r="HN50" s="374"/>
      <c r="HO50" s="374"/>
      <c r="HP50" s="374"/>
      <c r="HQ50" s="374"/>
      <c r="HR50" s="374"/>
      <c r="HS50" s="374"/>
      <c r="HT50" s="374"/>
      <c r="HU50" s="374"/>
      <c r="HV50" s="374"/>
      <c r="HW50" s="374"/>
      <c r="HX50" s="374"/>
      <c r="HY50" s="374"/>
      <c r="HZ50" s="374"/>
      <c r="IA50" s="374"/>
      <c r="IB50" s="374"/>
      <c r="IC50" s="374"/>
      <c r="ID50" s="374"/>
      <c r="IE50" s="374"/>
      <c r="IF50" s="374"/>
      <c r="IG50" s="374"/>
      <c r="IH50" s="374"/>
      <c r="II50" s="374"/>
      <c r="IJ50" s="374"/>
      <c r="IK50" s="374"/>
      <c r="IL50" s="374"/>
      <c r="IM50" s="374"/>
      <c r="IN50" s="374"/>
      <c r="IO50" s="374"/>
      <c r="IP50" s="374"/>
      <c r="IQ50" s="374"/>
      <c r="IR50" s="374"/>
      <c r="IS50" s="374"/>
      <c r="IT50" s="374"/>
      <c r="IU50" s="374"/>
      <c r="IV50" s="374"/>
      <c r="IW50" s="374"/>
      <c r="IX50" s="374"/>
    </row>
    <row r="51" spans="1:258" s="378" customFormat="1" ht="34.5" hidden="1" customHeight="1" x14ac:dyDescent="0.15">
      <c r="A51" s="76"/>
      <c r="B51" s="660" t="s">
        <v>999</v>
      </c>
      <c r="C51" s="661"/>
      <c r="D51" s="617" t="s">
        <v>629</v>
      </c>
      <c r="E51" s="618"/>
      <c r="F51" s="596" t="s">
        <v>1084</v>
      </c>
      <c r="G51" s="524" t="s">
        <v>1004</v>
      </c>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4"/>
      <c r="EM51" s="374"/>
      <c r="EN51" s="374"/>
      <c r="EO51" s="374"/>
      <c r="EP51" s="374"/>
      <c r="EQ51" s="374"/>
      <c r="ER51" s="374"/>
      <c r="ES51" s="374"/>
      <c r="ET51" s="374"/>
      <c r="EU51" s="374"/>
      <c r="EV51" s="374"/>
      <c r="EW51" s="374"/>
      <c r="EX51" s="374"/>
      <c r="EY51" s="374"/>
      <c r="EZ51" s="374"/>
      <c r="FA51" s="374"/>
      <c r="FB51" s="374"/>
      <c r="FC51" s="374"/>
      <c r="FD51" s="374"/>
      <c r="FE51" s="374"/>
      <c r="FF51" s="374"/>
      <c r="FG51" s="374"/>
      <c r="FH51" s="374"/>
      <c r="FI51" s="374"/>
      <c r="FJ51" s="374"/>
      <c r="FK51" s="374"/>
      <c r="FL51" s="374"/>
      <c r="FM51" s="374"/>
      <c r="FN51" s="374"/>
      <c r="FO51" s="374"/>
      <c r="FP51" s="374"/>
      <c r="FQ51" s="374"/>
      <c r="FR51" s="374"/>
      <c r="FS51" s="374"/>
      <c r="FT51" s="374"/>
      <c r="FU51" s="374"/>
      <c r="FV51" s="374"/>
      <c r="FW51" s="374"/>
      <c r="FX51" s="374"/>
      <c r="FY51" s="374"/>
      <c r="FZ51" s="374"/>
      <c r="GA51" s="374"/>
      <c r="GB51" s="374"/>
      <c r="GC51" s="374"/>
      <c r="GD51" s="374"/>
      <c r="GE51" s="374"/>
      <c r="GF51" s="374"/>
      <c r="GG51" s="374"/>
      <c r="GH51" s="374"/>
      <c r="GI51" s="374"/>
      <c r="GJ51" s="374"/>
      <c r="GK51" s="374"/>
      <c r="GL51" s="374"/>
      <c r="GM51" s="374"/>
      <c r="GN51" s="374"/>
      <c r="GO51" s="374"/>
      <c r="GP51" s="374"/>
      <c r="GQ51" s="374"/>
      <c r="GR51" s="374"/>
      <c r="GS51" s="374"/>
      <c r="GT51" s="374"/>
      <c r="GU51" s="374"/>
      <c r="GV51" s="374"/>
      <c r="GW51" s="374"/>
      <c r="GX51" s="374"/>
      <c r="GY51" s="374"/>
      <c r="GZ51" s="374"/>
      <c r="HA51" s="374"/>
      <c r="HB51" s="374"/>
      <c r="HC51" s="374"/>
      <c r="HD51" s="374"/>
      <c r="HE51" s="374"/>
      <c r="HF51" s="374"/>
      <c r="HG51" s="374"/>
      <c r="HH51" s="374"/>
      <c r="HI51" s="374"/>
      <c r="HJ51" s="374"/>
      <c r="HK51" s="374"/>
      <c r="HL51" s="374"/>
      <c r="HM51" s="374"/>
      <c r="HN51" s="374"/>
      <c r="HO51" s="374"/>
      <c r="HP51" s="374"/>
      <c r="HQ51" s="374"/>
      <c r="HR51" s="374"/>
      <c r="HS51" s="374"/>
      <c r="HT51" s="374"/>
      <c r="HU51" s="374"/>
      <c r="HV51" s="374"/>
      <c r="HW51" s="374"/>
      <c r="HX51" s="374"/>
      <c r="HY51" s="374"/>
      <c r="HZ51" s="374"/>
      <c r="IA51" s="374"/>
      <c r="IB51" s="374"/>
      <c r="IC51" s="374"/>
      <c r="ID51" s="374"/>
      <c r="IE51" s="374"/>
      <c r="IF51" s="374"/>
      <c r="IG51" s="374"/>
      <c r="IH51" s="374"/>
      <c r="II51" s="374"/>
      <c r="IJ51" s="374"/>
      <c r="IK51" s="374"/>
      <c r="IL51" s="374"/>
      <c r="IM51" s="374"/>
      <c r="IN51" s="374"/>
      <c r="IO51" s="374"/>
      <c r="IP51" s="374"/>
      <c r="IQ51" s="374"/>
      <c r="IR51" s="374"/>
      <c r="IS51" s="374"/>
      <c r="IT51" s="374"/>
      <c r="IU51" s="374"/>
      <c r="IV51" s="374"/>
      <c r="IW51" s="374"/>
      <c r="IX51" s="374"/>
    </row>
    <row r="52" spans="1:258" s="378" customFormat="1" ht="19.5" hidden="1" customHeight="1" x14ac:dyDescent="0.15">
      <c r="A52" s="76"/>
      <c r="B52" s="673" t="s">
        <v>1000</v>
      </c>
      <c r="C52" s="674"/>
      <c r="D52" s="669" t="s">
        <v>1001</v>
      </c>
      <c r="E52" s="670"/>
      <c r="F52" s="667" t="s">
        <v>1082</v>
      </c>
      <c r="G52" s="524" t="s">
        <v>1003</v>
      </c>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c r="DL52" s="374"/>
      <c r="DM52" s="374"/>
      <c r="DN52" s="374"/>
      <c r="DO52" s="374"/>
      <c r="DP52" s="374"/>
      <c r="DQ52" s="374"/>
      <c r="DR52" s="374"/>
      <c r="DS52" s="374"/>
      <c r="DT52" s="374"/>
      <c r="DU52" s="374"/>
      <c r="DV52" s="374"/>
      <c r="DW52" s="374"/>
      <c r="DX52" s="374"/>
      <c r="DY52" s="374"/>
      <c r="DZ52" s="374"/>
      <c r="EA52" s="374"/>
      <c r="EB52" s="374"/>
      <c r="EC52" s="374"/>
      <c r="ED52" s="374"/>
      <c r="EE52" s="374"/>
      <c r="EF52" s="374"/>
      <c r="EG52" s="374"/>
      <c r="EH52" s="374"/>
      <c r="EI52" s="374"/>
      <c r="EJ52" s="374"/>
      <c r="EK52" s="374"/>
      <c r="EL52" s="374"/>
      <c r="EM52" s="374"/>
      <c r="EN52" s="374"/>
      <c r="EO52" s="374"/>
      <c r="EP52" s="374"/>
      <c r="EQ52" s="374"/>
      <c r="ER52" s="374"/>
      <c r="ES52" s="374"/>
      <c r="ET52" s="374"/>
      <c r="EU52" s="374"/>
      <c r="EV52" s="374"/>
      <c r="EW52" s="374"/>
      <c r="EX52" s="374"/>
      <c r="EY52" s="374"/>
      <c r="EZ52" s="374"/>
      <c r="FA52" s="374"/>
      <c r="FB52" s="374"/>
      <c r="FC52" s="374"/>
      <c r="FD52" s="374"/>
      <c r="FE52" s="374"/>
      <c r="FF52" s="374"/>
      <c r="FG52" s="374"/>
      <c r="FH52" s="374"/>
      <c r="FI52" s="374"/>
      <c r="FJ52" s="374"/>
      <c r="FK52" s="374"/>
      <c r="FL52" s="374"/>
      <c r="FM52" s="374"/>
      <c r="FN52" s="374"/>
      <c r="FO52" s="374"/>
      <c r="FP52" s="374"/>
      <c r="FQ52" s="374"/>
      <c r="FR52" s="374"/>
      <c r="FS52" s="374"/>
      <c r="FT52" s="374"/>
      <c r="FU52" s="374"/>
      <c r="FV52" s="374"/>
      <c r="FW52" s="374"/>
      <c r="FX52" s="374"/>
      <c r="FY52" s="374"/>
      <c r="FZ52" s="374"/>
      <c r="GA52" s="374"/>
      <c r="GB52" s="374"/>
      <c r="GC52" s="374"/>
      <c r="GD52" s="374"/>
      <c r="GE52" s="374"/>
      <c r="GF52" s="374"/>
      <c r="GG52" s="374"/>
      <c r="GH52" s="374"/>
      <c r="GI52" s="374"/>
      <c r="GJ52" s="374"/>
      <c r="GK52" s="374"/>
      <c r="GL52" s="374"/>
      <c r="GM52" s="374"/>
      <c r="GN52" s="374"/>
      <c r="GO52" s="374"/>
      <c r="GP52" s="374"/>
      <c r="GQ52" s="374"/>
      <c r="GR52" s="374"/>
      <c r="GS52" s="374"/>
      <c r="GT52" s="374"/>
      <c r="GU52" s="374"/>
      <c r="GV52" s="374"/>
      <c r="GW52" s="374"/>
      <c r="GX52" s="374"/>
      <c r="GY52" s="374"/>
      <c r="GZ52" s="374"/>
      <c r="HA52" s="374"/>
      <c r="HB52" s="374"/>
      <c r="HC52" s="374"/>
      <c r="HD52" s="374"/>
      <c r="HE52" s="374"/>
      <c r="HF52" s="374"/>
      <c r="HG52" s="374"/>
      <c r="HH52" s="374"/>
      <c r="HI52" s="374"/>
      <c r="HJ52" s="374"/>
      <c r="HK52" s="374"/>
      <c r="HL52" s="374"/>
      <c r="HM52" s="374"/>
      <c r="HN52" s="374"/>
      <c r="HO52" s="374"/>
      <c r="HP52" s="374"/>
      <c r="HQ52" s="374"/>
      <c r="HR52" s="374"/>
      <c r="HS52" s="374"/>
      <c r="HT52" s="374"/>
      <c r="HU52" s="374"/>
      <c r="HV52" s="374"/>
      <c r="HW52" s="374"/>
      <c r="HX52" s="374"/>
      <c r="HY52" s="374"/>
      <c r="HZ52" s="374"/>
      <c r="IA52" s="374"/>
      <c r="IB52" s="374"/>
      <c r="IC52" s="374"/>
      <c r="ID52" s="374"/>
      <c r="IE52" s="374"/>
      <c r="IF52" s="374"/>
      <c r="IG52" s="374"/>
      <c r="IH52" s="374"/>
      <c r="II52" s="374"/>
      <c r="IJ52" s="374"/>
      <c r="IK52" s="374"/>
      <c r="IL52" s="374"/>
      <c r="IM52" s="374"/>
      <c r="IN52" s="374"/>
      <c r="IO52" s="374"/>
      <c r="IP52" s="374"/>
      <c r="IQ52" s="374"/>
      <c r="IR52" s="374"/>
      <c r="IS52" s="374"/>
      <c r="IT52" s="374"/>
      <c r="IU52" s="374"/>
      <c r="IV52" s="374"/>
      <c r="IW52" s="374"/>
      <c r="IX52" s="374"/>
    </row>
    <row r="53" spans="1:258" s="378" customFormat="1" ht="19.5" hidden="1" customHeight="1" x14ac:dyDescent="0.15">
      <c r="A53" s="76"/>
      <c r="B53" s="675"/>
      <c r="C53" s="676"/>
      <c r="D53" s="671"/>
      <c r="E53" s="672"/>
      <c r="F53" s="668"/>
      <c r="G53" s="524" t="s">
        <v>1002</v>
      </c>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4"/>
      <c r="DR53" s="374"/>
      <c r="DS53" s="374"/>
      <c r="DT53" s="374"/>
      <c r="DU53" s="374"/>
      <c r="DV53" s="374"/>
      <c r="DW53" s="374"/>
      <c r="DX53" s="374"/>
      <c r="DY53" s="374"/>
      <c r="DZ53" s="374"/>
      <c r="EA53" s="374"/>
      <c r="EB53" s="374"/>
      <c r="EC53" s="374"/>
      <c r="ED53" s="374"/>
      <c r="EE53" s="374"/>
      <c r="EF53" s="374"/>
      <c r="EG53" s="374"/>
      <c r="EH53" s="374"/>
      <c r="EI53" s="374"/>
      <c r="EJ53" s="374"/>
      <c r="EK53" s="374"/>
      <c r="EL53" s="374"/>
      <c r="EM53" s="374"/>
      <c r="EN53" s="374"/>
      <c r="EO53" s="374"/>
      <c r="EP53" s="374"/>
      <c r="EQ53" s="374"/>
      <c r="ER53" s="374"/>
      <c r="ES53" s="374"/>
      <c r="ET53" s="374"/>
      <c r="EU53" s="374"/>
      <c r="EV53" s="374"/>
      <c r="EW53" s="374"/>
      <c r="EX53" s="374"/>
      <c r="EY53" s="374"/>
      <c r="EZ53" s="374"/>
      <c r="FA53" s="374"/>
      <c r="FB53" s="374"/>
      <c r="FC53" s="374"/>
      <c r="FD53" s="374"/>
      <c r="FE53" s="374"/>
      <c r="FF53" s="374"/>
      <c r="FG53" s="374"/>
      <c r="FH53" s="374"/>
      <c r="FI53" s="374"/>
      <c r="FJ53" s="374"/>
      <c r="FK53" s="374"/>
      <c r="FL53" s="374"/>
      <c r="FM53" s="374"/>
      <c r="FN53" s="374"/>
      <c r="FO53" s="374"/>
      <c r="FP53" s="374"/>
      <c r="FQ53" s="374"/>
      <c r="FR53" s="374"/>
      <c r="FS53" s="374"/>
      <c r="FT53" s="374"/>
      <c r="FU53" s="374"/>
      <c r="FV53" s="374"/>
      <c r="FW53" s="374"/>
      <c r="FX53" s="374"/>
      <c r="FY53" s="374"/>
      <c r="FZ53" s="374"/>
      <c r="GA53" s="374"/>
      <c r="GB53" s="374"/>
      <c r="GC53" s="374"/>
      <c r="GD53" s="374"/>
      <c r="GE53" s="374"/>
      <c r="GF53" s="374"/>
      <c r="GG53" s="374"/>
      <c r="GH53" s="374"/>
      <c r="GI53" s="374"/>
      <c r="GJ53" s="374"/>
      <c r="GK53" s="374"/>
      <c r="GL53" s="374"/>
      <c r="GM53" s="374"/>
      <c r="GN53" s="374"/>
      <c r="GO53" s="374"/>
      <c r="GP53" s="374"/>
      <c r="GQ53" s="374"/>
      <c r="GR53" s="374"/>
      <c r="GS53" s="374"/>
      <c r="GT53" s="374"/>
      <c r="GU53" s="374"/>
      <c r="GV53" s="374"/>
      <c r="GW53" s="374"/>
      <c r="GX53" s="374"/>
      <c r="GY53" s="374"/>
      <c r="GZ53" s="374"/>
      <c r="HA53" s="374"/>
      <c r="HB53" s="374"/>
      <c r="HC53" s="374"/>
      <c r="HD53" s="374"/>
      <c r="HE53" s="374"/>
      <c r="HF53" s="374"/>
      <c r="HG53" s="374"/>
      <c r="HH53" s="374"/>
      <c r="HI53" s="374"/>
      <c r="HJ53" s="374"/>
      <c r="HK53" s="374"/>
      <c r="HL53" s="374"/>
      <c r="HM53" s="374"/>
      <c r="HN53" s="374"/>
      <c r="HO53" s="374"/>
      <c r="HP53" s="374"/>
      <c r="HQ53" s="374"/>
      <c r="HR53" s="374"/>
      <c r="HS53" s="374"/>
      <c r="HT53" s="374"/>
      <c r="HU53" s="374"/>
      <c r="HV53" s="374"/>
      <c r="HW53" s="374"/>
      <c r="HX53" s="374"/>
      <c r="HY53" s="374"/>
      <c r="HZ53" s="374"/>
      <c r="IA53" s="374"/>
      <c r="IB53" s="374"/>
      <c r="IC53" s="374"/>
      <c r="ID53" s="374"/>
      <c r="IE53" s="374"/>
      <c r="IF53" s="374"/>
      <c r="IG53" s="374"/>
      <c r="IH53" s="374"/>
      <c r="II53" s="374"/>
      <c r="IJ53" s="374"/>
      <c r="IK53" s="374"/>
      <c r="IL53" s="374"/>
      <c r="IM53" s="374"/>
      <c r="IN53" s="374"/>
      <c r="IO53" s="374"/>
      <c r="IP53" s="374"/>
      <c r="IQ53" s="374"/>
      <c r="IR53" s="374"/>
      <c r="IS53" s="374"/>
      <c r="IT53" s="374"/>
      <c r="IU53" s="374"/>
      <c r="IV53" s="374"/>
      <c r="IW53" s="374"/>
      <c r="IX53" s="374"/>
    </row>
    <row r="54" spans="1:258" s="378" customFormat="1" ht="45" hidden="1" customHeight="1" x14ac:dyDescent="0.15">
      <c r="A54" s="76"/>
      <c r="B54" s="660" t="s">
        <v>1011</v>
      </c>
      <c r="C54" s="661"/>
      <c r="D54" s="617" t="s">
        <v>1008</v>
      </c>
      <c r="E54" s="618"/>
      <c r="F54" s="594" t="s">
        <v>1069</v>
      </c>
      <c r="G54" s="524" t="s">
        <v>1017</v>
      </c>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374"/>
      <c r="DM54" s="374"/>
      <c r="DN54" s="374"/>
      <c r="DO54" s="374"/>
      <c r="DP54" s="374"/>
      <c r="DQ54" s="374"/>
      <c r="DR54" s="374"/>
      <c r="DS54" s="374"/>
      <c r="DT54" s="374"/>
      <c r="DU54" s="374"/>
      <c r="DV54" s="374"/>
      <c r="DW54" s="374"/>
      <c r="DX54" s="374"/>
      <c r="DY54" s="374"/>
      <c r="DZ54" s="374"/>
      <c r="EA54" s="374"/>
      <c r="EB54" s="374"/>
      <c r="EC54" s="374"/>
      <c r="ED54" s="374"/>
      <c r="EE54" s="374"/>
      <c r="EF54" s="374"/>
      <c r="EG54" s="374"/>
      <c r="EH54" s="374"/>
      <c r="EI54" s="374"/>
      <c r="EJ54" s="374"/>
      <c r="EK54" s="374"/>
      <c r="EL54" s="374"/>
      <c r="EM54" s="374"/>
      <c r="EN54" s="374"/>
      <c r="EO54" s="374"/>
      <c r="EP54" s="374"/>
      <c r="EQ54" s="374"/>
      <c r="ER54" s="374"/>
      <c r="ES54" s="374"/>
      <c r="ET54" s="374"/>
      <c r="EU54" s="374"/>
      <c r="EV54" s="374"/>
      <c r="EW54" s="374"/>
      <c r="EX54" s="374"/>
      <c r="EY54" s="374"/>
      <c r="EZ54" s="374"/>
      <c r="FA54" s="374"/>
      <c r="FB54" s="374"/>
      <c r="FC54" s="374"/>
      <c r="FD54" s="374"/>
      <c r="FE54" s="374"/>
      <c r="FF54" s="374"/>
      <c r="FG54" s="374"/>
      <c r="FH54" s="374"/>
      <c r="FI54" s="374"/>
      <c r="FJ54" s="374"/>
      <c r="FK54" s="374"/>
      <c r="FL54" s="374"/>
      <c r="FM54" s="374"/>
      <c r="FN54" s="374"/>
      <c r="FO54" s="374"/>
      <c r="FP54" s="374"/>
      <c r="FQ54" s="374"/>
      <c r="FR54" s="374"/>
      <c r="FS54" s="374"/>
      <c r="FT54" s="374"/>
      <c r="FU54" s="374"/>
      <c r="FV54" s="374"/>
      <c r="FW54" s="374"/>
      <c r="FX54" s="374"/>
      <c r="FY54" s="374"/>
      <c r="FZ54" s="374"/>
      <c r="GA54" s="374"/>
      <c r="GB54" s="374"/>
      <c r="GC54" s="374"/>
      <c r="GD54" s="374"/>
      <c r="GE54" s="374"/>
      <c r="GF54" s="374"/>
      <c r="GG54" s="374"/>
      <c r="GH54" s="374"/>
      <c r="GI54" s="374"/>
      <c r="GJ54" s="374"/>
      <c r="GK54" s="374"/>
      <c r="GL54" s="374"/>
      <c r="GM54" s="374"/>
      <c r="GN54" s="374"/>
      <c r="GO54" s="374"/>
      <c r="GP54" s="374"/>
      <c r="GQ54" s="374"/>
      <c r="GR54" s="374"/>
      <c r="GS54" s="374"/>
      <c r="GT54" s="374"/>
      <c r="GU54" s="374"/>
      <c r="GV54" s="374"/>
      <c r="GW54" s="374"/>
      <c r="GX54" s="374"/>
      <c r="GY54" s="374"/>
      <c r="GZ54" s="374"/>
      <c r="HA54" s="374"/>
      <c r="HB54" s="374"/>
      <c r="HC54" s="374"/>
      <c r="HD54" s="374"/>
      <c r="HE54" s="374"/>
      <c r="HF54" s="374"/>
      <c r="HG54" s="374"/>
      <c r="HH54" s="374"/>
      <c r="HI54" s="374"/>
      <c r="HJ54" s="374"/>
      <c r="HK54" s="374"/>
      <c r="HL54" s="374"/>
      <c r="HM54" s="374"/>
      <c r="HN54" s="374"/>
      <c r="HO54" s="374"/>
      <c r="HP54" s="374"/>
      <c r="HQ54" s="374"/>
      <c r="HR54" s="374"/>
      <c r="HS54" s="374"/>
      <c r="HT54" s="374"/>
      <c r="HU54" s="374"/>
      <c r="HV54" s="374"/>
      <c r="HW54" s="374"/>
      <c r="HX54" s="374"/>
      <c r="HY54" s="374"/>
      <c r="HZ54" s="374"/>
      <c r="IA54" s="374"/>
      <c r="IB54" s="374"/>
      <c r="IC54" s="374"/>
      <c r="ID54" s="374"/>
      <c r="IE54" s="374"/>
      <c r="IF54" s="374"/>
      <c r="IG54" s="374"/>
      <c r="IH54" s="374"/>
      <c r="II54" s="374"/>
      <c r="IJ54" s="374"/>
      <c r="IK54" s="374"/>
      <c r="IL54" s="374"/>
      <c r="IM54" s="374"/>
      <c r="IN54" s="374"/>
      <c r="IO54" s="374"/>
      <c r="IP54" s="374"/>
      <c r="IQ54" s="374"/>
      <c r="IR54" s="374"/>
      <c r="IS54" s="374"/>
      <c r="IT54" s="374"/>
      <c r="IU54" s="374"/>
      <c r="IV54" s="374"/>
      <c r="IW54" s="374"/>
      <c r="IX54" s="374"/>
    </row>
    <row r="55" spans="1:258" s="378" customFormat="1" ht="42.75" hidden="1" customHeight="1" x14ac:dyDescent="0.15">
      <c r="A55" s="76"/>
      <c r="B55" s="660" t="s">
        <v>1010</v>
      </c>
      <c r="C55" s="661"/>
      <c r="D55" s="677" t="s">
        <v>1012</v>
      </c>
      <c r="E55" s="620"/>
      <c r="F55" s="596" t="s">
        <v>1084</v>
      </c>
      <c r="G55" s="524" t="s">
        <v>1009</v>
      </c>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4"/>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c r="BW55" s="374"/>
      <c r="BX55" s="374"/>
      <c r="BY55" s="374"/>
      <c r="BZ55" s="374"/>
      <c r="CA55" s="374"/>
      <c r="CB55" s="374"/>
      <c r="CC55" s="374"/>
      <c r="CD55" s="374"/>
      <c r="CE55" s="374"/>
      <c r="CF55" s="374"/>
      <c r="CG55" s="374"/>
      <c r="CH55" s="374"/>
      <c r="CI55" s="374"/>
      <c r="CJ55" s="374"/>
      <c r="CK55" s="374"/>
      <c r="CL55" s="374"/>
      <c r="CM55" s="374"/>
      <c r="CN55" s="374"/>
      <c r="CO55" s="374"/>
      <c r="CP55" s="374"/>
      <c r="CQ55" s="374"/>
      <c r="CR55" s="374"/>
      <c r="CS55" s="374"/>
      <c r="CT55" s="374"/>
      <c r="CU55" s="374"/>
      <c r="CV55" s="374"/>
      <c r="CW55" s="374"/>
      <c r="CX55" s="374"/>
      <c r="CY55" s="374"/>
      <c r="CZ55" s="374"/>
      <c r="DA55" s="374"/>
      <c r="DB55" s="374"/>
      <c r="DC55" s="374"/>
      <c r="DD55" s="374"/>
      <c r="DE55" s="374"/>
      <c r="DF55" s="374"/>
      <c r="DG55" s="374"/>
      <c r="DH55" s="374"/>
      <c r="DI55" s="374"/>
      <c r="DJ55" s="374"/>
      <c r="DK55" s="374"/>
      <c r="DL55" s="374"/>
      <c r="DM55" s="374"/>
      <c r="DN55" s="374"/>
      <c r="DO55" s="374"/>
      <c r="DP55" s="374"/>
      <c r="DQ55" s="374"/>
      <c r="DR55" s="374"/>
      <c r="DS55" s="374"/>
      <c r="DT55" s="374"/>
      <c r="DU55" s="374"/>
      <c r="DV55" s="374"/>
      <c r="DW55" s="374"/>
      <c r="DX55" s="374"/>
      <c r="DY55" s="374"/>
      <c r="DZ55" s="374"/>
      <c r="EA55" s="374"/>
      <c r="EB55" s="374"/>
      <c r="EC55" s="374"/>
      <c r="ED55" s="374"/>
      <c r="EE55" s="374"/>
      <c r="EF55" s="374"/>
      <c r="EG55" s="374"/>
      <c r="EH55" s="374"/>
      <c r="EI55" s="374"/>
      <c r="EJ55" s="374"/>
      <c r="EK55" s="374"/>
      <c r="EL55" s="374"/>
      <c r="EM55" s="374"/>
      <c r="EN55" s="374"/>
      <c r="EO55" s="374"/>
      <c r="EP55" s="374"/>
      <c r="EQ55" s="374"/>
      <c r="ER55" s="374"/>
      <c r="ES55" s="374"/>
      <c r="ET55" s="374"/>
      <c r="EU55" s="374"/>
      <c r="EV55" s="374"/>
      <c r="EW55" s="374"/>
      <c r="EX55" s="374"/>
      <c r="EY55" s="374"/>
      <c r="EZ55" s="374"/>
      <c r="FA55" s="374"/>
      <c r="FB55" s="374"/>
      <c r="FC55" s="374"/>
      <c r="FD55" s="374"/>
      <c r="FE55" s="374"/>
      <c r="FF55" s="374"/>
      <c r="FG55" s="374"/>
      <c r="FH55" s="374"/>
      <c r="FI55" s="374"/>
      <c r="FJ55" s="374"/>
      <c r="FK55" s="374"/>
      <c r="FL55" s="374"/>
      <c r="FM55" s="374"/>
      <c r="FN55" s="374"/>
      <c r="FO55" s="374"/>
      <c r="FP55" s="374"/>
      <c r="FQ55" s="374"/>
      <c r="FR55" s="374"/>
      <c r="FS55" s="374"/>
      <c r="FT55" s="374"/>
      <c r="FU55" s="374"/>
      <c r="FV55" s="374"/>
      <c r="FW55" s="374"/>
      <c r="FX55" s="374"/>
      <c r="FY55" s="374"/>
      <c r="FZ55" s="374"/>
      <c r="GA55" s="374"/>
      <c r="GB55" s="374"/>
      <c r="GC55" s="374"/>
      <c r="GD55" s="374"/>
      <c r="GE55" s="374"/>
      <c r="GF55" s="374"/>
      <c r="GG55" s="374"/>
      <c r="GH55" s="374"/>
      <c r="GI55" s="374"/>
      <c r="GJ55" s="374"/>
      <c r="GK55" s="374"/>
      <c r="GL55" s="374"/>
      <c r="GM55" s="374"/>
      <c r="GN55" s="374"/>
      <c r="GO55" s="374"/>
      <c r="GP55" s="374"/>
      <c r="GQ55" s="374"/>
      <c r="GR55" s="374"/>
      <c r="GS55" s="374"/>
      <c r="GT55" s="374"/>
      <c r="GU55" s="374"/>
      <c r="GV55" s="374"/>
      <c r="GW55" s="374"/>
      <c r="GX55" s="374"/>
      <c r="GY55" s="374"/>
      <c r="GZ55" s="374"/>
      <c r="HA55" s="374"/>
      <c r="HB55" s="374"/>
      <c r="HC55" s="374"/>
      <c r="HD55" s="374"/>
      <c r="HE55" s="374"/>
      <c r="HF55" s="374"/>
      <c r="HG55" s="374"/>
      <c r="HH55" s="374"/>
      <c r="HI55" s="374"/>
      <c r="HJ55" s="374"/>
      <c r="HK55" s="374"/>
      <c r="HL55" s="374"/>
      <c r="HM55" s="374"/>
      <c r="HN55" s="374"/>
      <c r="HO55" s="374"/>
      <c r="HP55" s="374"/>
      <c r="HQ55" s="374"/>
      <c r="HR55" s="374"/>
      <c r="HS55" s="374"/>
      <c r="HT55" s="374"/>
      <c r="HU55" s="374"/>
      <c r="HV55" s="374"/>
      <c r="HW55" s="374"/>
      <c r="HX55" s="374"/>
      <c r="HY55" s="374"/>
      <c r="HZ55" s="374"/>
      <c r="IA55" s="374"/>
      <c r="IB55" s="374"/>
      <c r="IC55" s="374"/>
      <c r="ID55" s="374"/>
      <c r="IE55" s="374"/>
      <c r="IF55" s="374"/>
      <c r="IG55" s="374"/>
      <c r="IH55" s="374"/>
      <c r="II55" s="374"/>
      <c r="IJ55" s="374"/>
      <c r="IK55" s="374"/>
      <c r="IL55" s="374"/>
      <c r="IM55" s="374"/>
      <c r="IN55" s="374"/>
      <c r="IO55" s="374"/>
      <c r="IP55" s="374"/>
      <c r="IQ55" s="374"/>
      <c r="IR55" s="374"/>
      <c r="IS55" s="374"/>
      <c r="IT55" s="374"/>
      <c r="IU55" s="374"/>
      <c r="IV55" s="374"/>
      <c r="IW55" s="374"/>
      <c r="IX55" s="374"/>
    </row>
    <row r="56" spans="1:258" s="378" customFormat="1" ht="19.5" hidden="1" customHeight="1" x14ac:dyDescent="0.15">
      <c r="A56" s="76"/>
      <c r="B56" s="660" t="s">
        <v>1081</v>
      </c>
      <c r="C56" s="661"/>
      <c r="D56" s="617" t="s">
        <v>1036</v>
      </c>
      <c r="E56" s="618"/>
      <c r="F56" s="596" t="s">
        <v>172</v>
      </c>
      <c r="G56" s="524" t="s">
        <v>1018</v>
      </c>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4"/>
      <c r="BR56" s="374"/>
      <c r="BS56" s="374"/>
      <c r="BT56" s="374"/>
      <c r="BU56" s="374"/>
      <c r="BV56" s="374"/>
      <c r="BW56" s="374"/>
      <c r="BX56" s="374"/>
      <c r="BY56" s="374"/>
      <c r="BZ56" s="374"/>
      <c r="CA56" s="374"/>
      <c r="CB56" s="374"/>
      <c r="CC56" s="374"/>
      <c r="CD56" s="374"/>
      <c r="CE56" s="374"/>
      <c r="CF56" s="374"/>
      <c r="CG56" s="374"/>
      <c r="CH56" s="374"/>
      <c r="CI56" s="374"/>
      <c r="CJ56" s="374"/>
      <c r="CK56" s="374"/>
      <c r="CL56" s="374"/>
      <c r="CM56" s="374"/>
      <c r="CN56" s="374"/>
      <c r="CO56" s="374"/>
      <c r="CP56" s="374"/>
      <c r="CQ56" s="374"/>
      <c r="CR56" s="374"/>
      <c r="CS56" s="374"/>
      <c r="CT56" s="374"/>
      <c r="CU56" s="374"/>
      <c r="CV56" s="374"/>
      <c r="CW56" s="374"/>
      <c r="CX56" s="374"/>
      <c r="CY56" s="374"/>
      <c r="CZ56" s="374"/>
      <c r="DA56" s="374"/>
      <c r="DB56" s="374"/>
      <c r="DC56" s="374"/>
      <c r="DD56" s="374"/>
      <c r="DE56" s="374"/>
      <c r="DF56" s="374"/>
      <c r="DG56" s="374"/>
      <c r="DH56" s="374"/>
      <c r="DI56" s="374"/>
      <c r="DJ56" s="374"/>
      <c r="DK56" s="374"/>
      <c r="DL56" s="374"/>
      <c r="DM56" s="374"/>
      <c r="DN56" s="374"/>
      <c r="DO56" s="374"/>
      <c r="DP56" s="374"/>
      <c r="DQ56" s="374"/>
      <c r="DR56" s="374"/>
      <c r="DS56" s="374"/>
      <c r="DT56" s="374"/>
      <c r="DU56" s="374"/>
      <c r="DV56" s="374"/>
      <c r="DW56" s="374"/>
      <c r="DX56" s="374"/>
      <c r="DY56" s="374"/>
      <c r="DZ56" s="374"/>
      <c r="EA56" s="374"/>
      <c r="EB56" s="374"/>
      <c r="EC56" s="374"/>
      <c r="ED56" s="374"/>
      <c r="EE56" s="374"/>
      <c r="EF56" s="374"/>
      <c r="EG56" s="374"/>
      <c r="EH56" s="374"/>
      <c r="EI56" s="374"/>
      <c r="EJ56" s="374"/>
      <c r="EK56" s="374"/>
      <c r="EL56" s="374"/>
      <c r="EM56" s="374"/>
      <c r="EN56" s="374"/>
      <c r="EO56" s="374"/>
      <c r="EP56" s="374"/>
      <c r="EQ56" s="374"/>
      <c r="ER56" s="374"/>
      <c r="ES56" s="374"/>
      <c r="ET56" s="374"/>
      <c r="EU56" s="374"/>
      <c r="EV56" s="374"/>
      <c r="EW56" s="374"/>
      <c r="EX56" s="374"/>
      <c r="EY56" s="374"/>
      <c r="EZ56" s="374"/>
      <c r="FA56" s="374"/>
      <c r="FB56" s="374"/>
      <c r="FC56" s="374"/>
      <c r="FD56" s="374"/>
      <c r="FE56" s="374"/>
      <c r="FF56" s="374"/>
      <c r="FG56" s="374"/>
      <c r="FH56" s="374"/>
      <c r="FI56" s="374"/>
      <c r="FJ56" s="374"/>
      <c r="FK56" s="374"/>
      <c r="FL56" s="374"/>
      <c r="FM56" s="374"/>
      <c r="FN56" s="374"/>
      <c r="FO56" s="374"/>
      <c r="FP56" s="374"/>
      <c r="FQ56" s="374"/>
      <c r="FR56" s="374"/>
      <c r="FS56" s="374"/>
      <c r="FT56" s="374"/>
      <c r="FU56" s="374"/>
      <c r="FV56" s="374"/>
      <c r="FW56" s="374"/>
      <c r="FX56" s="374"/>
      <c r="FY56" s="374"/>
      <c r="FZ56" s="374"/>
      <c r="GA56" s="374"/>
      <c r="GB56" s="374"/>
      <c r="GC56" s="374"/>
      <c r="GD56" s="374"/>
      <c r="GE56" s="374"/>
      <c r="GF56" s="374"/>
      <c r="GG56" s="374"/>
      <c r="GH56" s="374"/>
      <c r="GI56" s="374"/>
      <c r="GJ56" s="374"/>
      <c r="GK56" s="374"/>
      <c r="GL56" s="374"/>
      <c r="GM56" s="374"/>
      <c r="GN56" s="374"/>
      <c r="GO56" s="374"/>
      <c r="GP56" s="374"/>
      <c r="GQ56" s="374"/>
      <c r="GR56" s="374"/>
      <c r="GS56" s="374"/>
      <c r="GT56" s="374"/>
      <c r="GU56" s="374"/>
      <c r="GV56" s="374"/>
      <c r="GW56" s="374"/>
      <c r="GX56" s="374"/>
      <c r="GY56" s="374"/>
      <c r="GZ56" s="374"/>
      <c r="HA56" s="374"/>
      <c r="HB56" s="374"/>
      <c r="HC56" s="374"/>
      <c r="HD56" s="374"/>
      <c r="HE56" s="374"/>
      <c r="HF56" s="374"/>
      <c r="HG56" s="374"/>
      <c r="HH56" s="374"/>
      <c r="HI56" s="374"/>
      <c r="HJ56" s="374"/>
      <c r="HK56" s="374"/>
      <c r="HL56" s="374"/>
      <c r="HM56" s="374"/>
      <c r="HN56" s="374"/>
      <c r="HO56" s="374"/>
      <c r="HP56" s="374"/>
      <c r="HQ56" s="374"/>
      <c r="HR56" s="374"/>
      <c r="HS56" s="374"/>
      <c r="HT56" s="374"/>
      <c r="HU56" s="374"/>
      <c r="HV56" s="374"/>
      <c r="HW56" s="374"/>
      <c r="HX56" s="374"/>
      <c r="HY56" s="374"/>
      <c r="HZ56" s="374"/>
      <c r="IA56" s="374"/>
      <c r="IB56" s="374"/>
      <c r="IC56" s="374"/>
      <c r="ID56" s="374"/>
      <c r="IE56" s="374"/>
      <c r="IF56" s="374"/>
      <c r="IG56" s="374"/>
      <c r="IH56" s="374"/>
      <c r="II56" s="374"/>
      <c r="IJ56" s="374"/>
      <c r="IK56" s="374"/>
      <c r="IL56" s="374"/>
      <c r="IM56" s="374"/>
      <c r="IN56" s="374"/>
      <c r="IO56" s="374"/>
      <c r="IP56" s="374"/>
      <c r="IQ56" s="374"/>
      <c r="IR56" s="374"/>
      <c r="IS56" s="374"/>
      <c r="IT56" s="374"/>
      <c r="IU56" s="374"/>
      <c r="IV56" s="374"/>
      <c r="IW56" s="374"/>
      <c r="IX56" s="374"/>
    </row>
    <row r="57" spans="1:258" s="378" customFormat="1" ht="19.5" hidden="1" customHeight="1" x14ac:dyDescent="0.15">
      <c r="A57" s="76"/>
      <c r="B57" s="673" t="s">
        <v>1081</v>
      </c>
      <c r="C57" s="674"/>
      <c r="D57" s="624" t="s">
        <v>1037</v>
      </c>
      <c r="E57" s="625"/>
      <c r="F57" s="678" t="s">
        <v>172</v>
      </c>
      <c r="G57" s="524" t="s">
        <v>1019</v>
      </c>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4"/>
      <c r="BR57" s="374"/>
      <c r="BS57" s="374"/>
      <c r="BT57" s="374"/>
      <c r="BU57" s="374"/>
      <c r="BV57" s="374"/>
      <c r="BW57" s="374"/>
      <c r="BX57" s="374"/>
      <c r="BY57" s="374"/>
      <c r="BZ57" s="374"/>
      <c r="CA57" s="374"/>
      <c r="CB57" s="374"/>
      <c r="CC57" s="374"/>
      <c r="CD57" s="374"/>
      <c r="CE57" s="374"/>
      <c r="CF57" s="374"/>
      <c r="CG57" s="374"/>
      <c r="CH57" s="374"/>
      <c r="CI57" s="374"/>
      <c r="CJ57" s="374"/>
      <c r="CK57" s="374"/>
      <c r="CL57" s="374"/>
      <c r="CM57" s="374"/>
      <c r="CN57" s="374"/>
      <c r="CO57" s="374"/>
      <c r="CP57" s="374"/>
      <c r="CQ57" s="374"/>
      <c r="CR57" s="374"/>
      <c r="CS57" s="374"/>
      <c r="CT57" s="374"/>
      <c r="CU57" s="374"/>
      <c r="CV57" s="374"/>
      <c r="CW57" s="374"/>
      <c r="CX57" s="374"/>
      <c r="CY57" s="374"/>
      <c r="CZ57" s="374"/>
      <c r="DA57" s="374"/>
      <c r="DB57" s="374"/>
      <c r="DC57" s="374"/>
      <c r="DD57" s="374"/>
      <c r="DE57" s="374"/>
      <c r="DF57" s="374"/>
      <c r="DG57" s="374"/>
      <c r="DH57" s="374"/>
      <c r="DI57" s="374"/>
      <c r="DJ57" s="374"/>
      <c r="DK57" s="374"/>
      <c r="DL57" s="374"/>
      <c r="DM57" s="374"/>
      <c r="DN57" s="374"/>
      <c r="DO57" s="374"/>
      <c r="DP57" s="374"/>
      <c r="DQ57" s="374"/>
      <c r="DR57" s="374"/>
      <c r="DS57" s="374"/>
      <c r="DT57" s="374"/>
      <c r="DU57" s="374"/>
      <c r="DV57" s="374"/>
      <c r="DW57" s="374"/>
      <c r="DX57" s="374"/>
      <c r="DY57" s="374"/>
      <c r="DZ57" s="374"/>
      <c r="EA57" s="374"/>
      <c r="EB57" s="374"/>
      <c r="EC57" s="374"/>
      <c r="ED57" s="374"/>
      <c r="EE57" s="374"/>
      <c r="EF57" s="374"/>
      <c r="EG57" s="374"/>
      <c r="EH57" s="374"/>
      <c r="EI57" s="374"/>
      <c r="EJ57" s="374"/>
      <c r="EK57" s="374"/>
      <c r="EL57" s="374"/>
      <c r="EM57" s="374"/>
      <c r="EN57" s="374"/>
      <c r="EO57" s="374"/>
      <c r="EP57" s="374"/>
      <c r="EQ57" s="374"/>
      <c r="ER57" s="374"/>
      <c r="ES57" s="374"/>
      <c r="ET57" s="374"/>
      <c r="EU57" s="374"/>
      <c r="EV57" s="374"/>
      <c r="EW57" s="374"/>
      <c r="EX57" s="374"/>
      <c r="EY57" s="374"/>
      <c r="EZ57" s="374"/>
      <c r="FA57" s="374"/>
      <c r="FB57" s="374"/>
      <c r="FC57" s="374"/>
      <c r="FD57" s="374"/>
      <c r="FE57" s="374"/>
      <c r="FF57" s="374"/>
      <c r="FG57" s="374"/>
      <c r="FH57" s="374"/>
      <c r="FI57" s="374"/>
      <c r="FJ57" s="374"/>
      <c r="FK57" s="374"/>
      <c r="FL57" s="374"/>
      <c r="FM57" s="374"/>
      <c r="FN57" s="374"/>
      <c r="FO57" s="374"/>
      <c r="FP57" s="374"/>
      <c r="FQ57" s="374"/>
      <c r="FR57" s="374"/>
      <c r="FS57" s="374"/>
      <c r="FT57" s="374"/>
      <c r="FU57" s="374"/>
      <c r="FV57" s="374"/>
      <c r="FW57" s="374"/>
      <c r="FX57" s="374"/>
      <c r="FY57" s="374"/>
      <c r="FZ57" s="374"/>
      <c r="GA57" s="374"/>
      <c r="GB57" s="374"/>
      <c r="GC57" s="374"/>
      <c r="GD57" s="374"/>
      <c r="GE57" s="374"/>
      <c r="GF57" s="374"/>
      <c r="GG57" s="374"/>
      <c r="GH57" s="374"/>
      <c r="GI57" s="374"/>
      <c r="GJ57" s="374"/>
      <c r="GK57" s="374"/>
      <c r="GL57" s="374"/>
      <c r="GM57" s="374"/>
      <c r="GN57" s="374"/>
      <c r="GO57" s="374"/>
      <c r="GP57" s="374"/>
      <c r="GQ57" s="374"/>
      <c r="GR57" s="374"/>
      <c r="GS57" s="374"/>
      <c r="GT57" s="374"/>
      <c r="GU57" s="374"/>
      <c r="GV57" s="374"/>
      <c r="GW57" s="374"/>
      <c r="GX57" s="374"/>
      <c r="GY57" s="374"/>
      <c r="GZ57" s="374"/>
      <c r="HA57" s="374"/>
      <c r="HB57" s="374"/>
      <c r="HC57" s="374"/>
      <c r="HD57" s="374"/>
      <c r="HE57" s="374"/>
      <c r="HF57" s="374"/>
      <c r="HG57" s="374"/>
      <c r="HH57" s="374"/>
      <c r="HI57" s="374"/>
      <c r="HJ57" s="374"/>
      <c r="HK57" s="374"/>
      <c r="HL57" s="374"/>
      <c r="HM57" s="374"/>
      <c r="HN57" s="374"/>
      <c r="HO57" s="374"/>
      <c r="HP57" s="374"/>
      <c r="HQ57" s="374"/>
      <c r="HR57" s="374"/>
      <c r="HS57" s="374"/>
      <c r="HT57" s="374"/>
      <c r="HU57" s="374"/>
      <c r="HV57" s="374"/>
      <c r="HW57" s="374"/>
      <c r="HX57" s="374"/>
      <c r="HY57" s="374"/>
      <c r="HZ57" s="374"/>
      <c r="IA57" s="374"/>
      <c r="IB57" s="374"/>
      <c r="IC57" s="374"/>
      <c r="ID57" s="374"/>
      <c r="IE57" s="374"/>
      <c r="IF57" s="374"/>
      <c r="IG57" s="374"/>
      <c r="IH57" s="374"/>
      <c r="II57" s="374"/>
      <c r="IJ57" s="374"/>
      <c r="IK57" s="374"/>
      <c r="IL57" s="374"/>
      <c r="IM57" s="374"/>
      <c r="IN57" s="374"/>
      <c r="IO57" s="374"/>
      <c r="IP57" s="374"/>
      <c r="IQ57" s="374"/>
      <c r="IR57" s="374"/>
      <c r="IS57" s="374"/>
      <c r="IT57" s="374"/>
      <c r="IU57" s="374"/>
      <c r="IV57" s="374"/>
      <c r="IW57" s="374"/>
      <c r="IX57" s="374"/>
    </row>
    <row r="58" spans="1:258" s="378" customFormat="1" ht="19.5" hidden="1" customHeight="1" x14ac:dyDescent="0.15">
      <c r="A58" s="76"/>
      <c r="B58" s="675"/>
      <c r="C58" s="676"/>
      <c r="D58" s="628"/>
      <c r="E58" s="629"/>
      <c r="F58" s="668"/>
      <c r="G58" s="524" t="s">
        <v>1020</v>
      </c>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4"/>
      <c r="CI58" s="374"/>
      <c r="CJ58" s="374"/>
      <c r="CK58" s="374"/>
      <c r="CL58" s="374"/>
      <c r="CM58" s="374"/>
      <c r="CN58" s="374"/>
      <c r="CO58" s="374"/>
      <c r="CP58" s="374"/>
      <c r="CQ58" s="374"/>
      <c r="CR58" s="374"/>
      <c r="CS58" s="374"/>
      <c r="CT58" s="374"/>
      <c r="CU58" s="374"/>
      <c r="CV58" s="374"/>
      <c r="CW58" s="374"/>
      <c r="CX58" s="374"/>
      <c r="CY58" s="374"/>
      <c r="CZ58" s="374"/>
      <c r="DA58" s="374"/>
      <c r="DB58" s="374"/>
      <c r="DC58" s="374"/>
      <c r="DD58" s="374"/>
      <c r="DE58" s="374"/>
      <c r="DF58" s="374"/>
      <c r="DG58" s="374"/>
      <c r="DH58" s="374"/>
      <c r="DI58" s="374"/>
      <c r="DJ58" s="374"/>
      <c r="DK58" s="374"/>
      <c r="DL58" s="374"/>
      <c r="DM58" s="374"/>
      <c r="DN58" s="374"/>
      <c r="DO58" s="374"/>
      <c r="DP58" s="374"/>
      <c r="DQ58" s="374"/>
      <c r="DR58" s="374"/>
      <c r="DS58" s="374"/>
      <c r="DT58" s="374"/>
      <c r="DU58" s="374"/>
      <c r="DV58" s="374"/>
      <c r="DW58" s="374"/>
      <c r="DX58" s="374"/>
      <c r="DY58" s="374"/>
      <c r="DZ58" s="374"/>
      <c r="EA58" s="374"/>
      <c r="EB58" s="374"/>
      <c r="EC58" s="374"/>
      <c r="ED58" s="374"/>
      <c r="EE58" s="374"/>
      <c r="EF58" s="374"/>
      <c r="EG58" s="374"/>
      <c r="EH58" s="374"/>
      <c r="EI58" s="374"/>
      <c r="EJ58" s="374"/>
      <c r="EK58" s="374"/>
      <c r="EL58" s="374"/>
      <c r="EM58" s="374"/>
      <c r="EN58" s="374"/>
      <c r="EO58" s="374"/>
      <c r="EP58" s="374"/>
      <c r="EQ58" s="374"/>
      <c r="ER58" s="374"/>
      <c r="ES58" s="374"/>
      <c r="ET58" s="374"/>
      <c r="EU58" s="374"/>
      <c r="EV58" s="374"/>
      <c r="EW58" s="374"/>
      <c r="EX58" s="374"/>
      <c r="EY58" s="374"/>
      <c r="EZ58" s="374"/>
      <c r="FA58" s="374"/>
      <c r="FB58" s="374"/>
      <c r="FC58" s="374"/>
      <c r="FD58" s="374"/>
      <c r="FE58" s="374"/>
      <c r="FF58" s="374"/>
      <c r="FG58" s="374"/>
      <c r="FH58" s="374"/>
      <c r="FI58" s="374"/>
      <c r="FJ58" s="374"/>
      <c r="FK58" s="374"/>
      <c r="FL58" s="374"/>
      <c r="FM58" s="374"/>
      <c r="FN58" s="374"/>
      <c r="FO58" s="374"/>
      <c r="FP58" s="374"/>
      <c r="FQ58" s="374"/>
      <c r="FR58" s="374"/>
      <c r="FS58" s="374"/>
      <c r="FT58" s="374"/>
      <c r="FU58" s="374"/>
      <c r="FV58" s="374"/>
      <c r="FW58" s="374"/>
      <c r="FX58" s="374"/>
      <c r="FY58" s="374"/>
      <c r="FZ58" s="374"/>
      <c r="GA58" s="374"/>
      <c r="GB58" s="374"/>
      <c r="GC58" s="374"/>
      <c r="GD58" s="374"/>
      <c r="GE58" s="374"/>
      <c r="GF58" s="374"/>
      <c r="GG58" s="374"/>
      <c r="GH58" s="374"/>
      <c r="GI58" s="374"/>
      <c r="GJ58" s="374"/>
      <c r="GK58" s="374"/>
      <c r="GL58" s="374"/>
      <c r="GM58" s="374"/>
      <c r="GN58" s="374"/>
      <c r="GO58" s="374"/>
      <c r="GP58" s="374"/>
      <c r="GQ58" s="374"/>
      <c r="GR58" s="374"/>
      <c r="GS58" s="374"/>
      <c r="GT58" s="374"/>
      <c r="GU58" s="374"/>
      <c r="GV58" s="374"/>
      <c r="GW58" s="374"/>
      <c r="GX58" s="374"/>
      <c r="GY58" s="374"/>
      <c r="GZ58" s="374"/>
      <c r="HA58" s="374"/>
      <c r="HB58" s="374"/>
      <c r="HC58" s="374"/>
      <c r="HD58" s="374"/>
      <c r="HE58" s="374"/>
      <c r="HF58" s="374"/>
      <c r="HG58" s="374"/>
      <c r="HH58" s="374"/>
      <c r="HI58" s="374"/>
      <c r="HJ58" s="374"/>
      <c r="HK58" s="374"/>
      <c r="HL58" s="374"/>
      <c r="HM58" s="374"/>
      <c r="HN58" s="374"/>
      <c r="HO58" s="374"/>
      <c r="HP58" s="374"/>
      <c r="HQ58" s="374"/>
      <c r="HR58" s="374"/>
      <c r="HS58" s="374"/>
      <c r="HT58" s="374"/>
      <c r="HU58" s="374"/>
      <c r="HV58" s="374"/>
      <c r="HW58" s="374"/>
      <c r="HX58" s="374"/>
      <c r="HY58" s="374"/>
      <c r="HZ58" s="374"/>
      <c r="IA58" s="374"/>
      <c r="IB58" s="374"/>
      <c r="IC58" s="374"/>
      <c r="ID58" s="374"/>
      <c r="IE58" s="374"/>
      <c r="IF58" s="374"/>
      <c r="IG58" s="374"/>
      <c r="IH58" s="374"/>
      <c r="II58" s="374"/>
      <c r="IJ58" s="374"/>
      <c r="IK58" s="374"/>
      <c r="IL58" s="374"/>
      <c r="IM58" s="374"/>
      <c r="IN58" s="374"/>
      <c r="IO58" s="374"/>
      <c r="IP58" s="374"/>
      <c r="IQ58" s="374"/>
      <c r="IR58" s="374"/>
      <c r="IS58" s="374"/>
      <c r="IT58" s="374"/>
      <c r="IU58" s="374"/>
      <c r="IV58" s="374"/>
      <c r="IW58" s="374"/>
      <c r="IX58" s="374"/>
    </row>
    <row r="59" spans="1:258" s="378" customFormat="1" ht="19.5" hidden="1" customHeight="1" x14ac:dyDescent="0.15">
      <c r="A59" s="76"/>
      <c r="B59" s="615" t="s">
        <v>834</v>
      </c>
      <c r="C59" s="666"/>
      <c r="D59" s="597"/>
      <c r="E59" s="597"/>
      <c r="F59" s="598"/>
      <c r="G59" s="599"/>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5"/>
      <c r="AL59" s="585"/>
      <c r="AM59" s="585"/>
      <c r="AN59" s="585"/>
      <c r="AO59" s="585"/>
      <c r="AP59" s="585"/>
      <c r="AQ59" s="585"/>
      <c r="AR59" s="585"/>
      <c r="AS59" s="585"/>
      <c r="AT59" s="585"/>
      <c r="AU59" s="585"/>
      <c r="AV59" s="585"/>
      <c r="AW59" s="585"/>
      <c r="AX59" s="585"/>
      <c r="AY59" s="585"/>
      <c r="AZ59" s="585"/>
      <c r="BA59" s="585"/>
      <c r="BB59" s="585"/>
      <c r="BC59" s="585"/>
      <c r="BD59" s="585"/>
      <c r="BE59" s="585"/>
      <c r="BF59" s="585"/>
      <c r="BG59" s="585"/>
      <c r="BH59" s="585"/>
      <c r="BI59" s="585"/>
      <c r="BJ59" s="585"/>
      <c r="BK59" s="585"/>
      <c r="BL59" s="585"/>
      <c r="BM59" s="585"/>
      <c r="BN59" s="585"/>
      <c r="BO59" s="585"/>
      <c r="BP59" s="585"/>
      <c r="BQ59" s="585"/>
      <c r="BR59" s="585"/>
      <c r="BS59" s="585"/>
      <c r="BT59" s="585"/>
      <c r="BU59" s="585"/>
      <c r="BV59" s="585"/>
      <c r="BW59" s="585"/>
      <c r="BX59" s="585"/>
      <c r="BY59" s="585"/>
      <c r="BZ59" s="585"/>
      <c r="CA59" s="585"/>
      <c r="CB59" s="585"/>
      <c r="CC59" s="585"/>
      <c r="CD59" s="585"/>
      <c r="CE59" s="585"/>
      <c r="CF59" s="585"/>
      <c r="CG59" s="585"/>
      <c r="CH59" s="585"/>
      <c r="CI59" s="585"/>
      <c r="CJ59" s="585"/>
      <c r="CK59" s="585"/>
      <c r="CL59" s="585"/>
      <c r="CM59" s="585"/>
      <c r="CN59" s="585"/>
      <c r="CO59" s="585"/>
      <c r="CP59" s="585"/>
      <c r="CQ59" s="585"/>
      <c r="CR59" s="585"/>
      <c r="CS59" s="585"/>
      <c r="CT59" s="585"/>
      <c r="CU59" s="585"/>
      <c r="CV59" s="585"/>
      <c r="CW59" s="585"/>
      <c r="CX59" s="585"/>
      <c r="CY59" s="585"/>
      <c r="CZ59" s="585"/>
      <c r="DA59" s="585"/>
      <c r="DB59" s="585"/>
      <c r="DC59" s="585"/>
      <c r="DD59" s="585"/>
      <c r="DE59" s="585"/>
      <c r="DF59" s="585"/>
      <c r="DG59" s="585"/>
      <c r="DH59" s="585"/>
      <c r="DI59" s="585"/>
      <c r="DJ59" s="585"/>
      <c r="DK59" s="585"/>
      <c r="DL59" s="585"/>
      <c r="DM59" s="585"/>
      <c r="DN59" s="585"/>
      <c r="DO59" s="585"/>
      <c r="DP59" s="585"/>
      <c r="DQ59" s="585"/>
      <c r="DR59" s="585"/>
      <c r="DS59" s="585"/>
      <c r="DT59" s="585"/>
      <c r="DU59" s="585"/>
      <c r="DV59" s="585"/>
      <c r="DW59" s="585"/>
      <c r="DX59" s="585"/>
      <c r="DY59" s="585"/>
      <c r="DZ59" s="585"/>
      <c r="EA59" s="585"/>
      <c r="EB59" s="585"/>
      <c r="EC59" s="585"/>
      <c r="ED59" s="585"/>
      <c r="EE59" s="585"/>
      <c r="EF59" s="585"/>
      <c r="EG59" s="585"/>
      <c r="EH59" s="585"/>
      <c r="EI59" s="585"/>
      <c r="EJ59" s="585"/>
      <c r="EK59" s="585"/>
      <c r="EL59" s="585"/>
      <c r="EM59" s="585"/>
      <c r="EN59" s="585"/>
      <c r="EO59" s="585"/>
      <c r="EP59" s="585"/>
      <c r="EQ59" s="585"/>
      <c r="ER59" s="585"/>
      <c r="ES59" s="585"/>
      <c r="ET59" s="585"/>
      <c r="EU59" s="585"/>
      <c r="EV59" s="585"/>
      <c r="EW59" s="585"/>
      <c r="EX59" s="585"/>
      <c r="EY59" s="585"/>
      <c r="EZ59" s="585"/>
      <c r="FA59" s="585"/>
      <c r="FB59" s="585"/>
      <c r="FC59" s="585"/>
      <c r="FD59" s="585"/>
      <c r="FE59" s="585"/>
      <c r="FF59" s="585"/>
      <c r="FG59" s="585"/>
      <c r="FH59" s="585"/>
      <c r="FI59" s="585"/>
      <c r="FJ59" s="585"/>
      <c r="FK59" s="585"/>
      <c r="FL59" s="585"/>
      <c r="FM59" s="585"/>
      <c r="FN59" s="585"/>
      <c r="FO59" s="585"/>
      <c r="FP59" s="585"/>
      <c r="FQ59" s="585"/>
      <c r="FR59" s="585"/>
      <c r="FS59" s="585"/>
      <c r="FT59" s="585"/>
      <c r="FU59" s="585"/>
      <c r="FV59" s="585"/>
      <c r="FW59" s="585"/>
      <c r="FX59" s="585"/>
      <c r="FY59" s="585"/>
      <c r="FZ59" s="585"/>
      <c r="GA59" s="585"/>
      <c r="GB59" s="585"/>
      <c r="GC59" s="585"/>
      <c r="GD59" s="585"/>
      <c r="GE59" s="585"/>
      <c r="GF59" s="585"/>
      <c r="GG59" s="585"/>
      <c r="GH59" s="585"/>
      <c r="GI59" s="585"/>
      <c r="GJ59" s="585"/>
      <c r="GK59" s="585"/>
      <c r="GL59" s="585"/>
      <c r="GM59" s="585"/>
      <c r="GN59" s="585"/>
      <c r="GO59" s="585"/>
      <c r="GP59" s="585"/>
      <c r="GQ59" s="585"/>
      <c r="GR59" s="585"/>
      <c r="GS59" s="585"/>
      <c r="GT59" s="585"/>
      <c r="GU59" s="585"/>
      <c r="GV59" s="585"/>
      <c r="GW59" s="585"/>
      <c r="GX59" s="585"/>
      <c r="GY59" s="585"/>
      <c r="GZ59" s="585"/>
      <c r="HA59" s="585"/>
      <c r="HB59" s="585"/>
      <c r="HC59" s="585"/>
      <c r="HD59" s="585"/>
      <c r="HE59" s="585"/>
      <c r="HF59" s="585"/>
      <c r="HG59" s="585"/>
      <c r="HH59" s="585"/>
      <c r="HI59" s="585"/>
      <c r="HJ59" s="585"/>
      <c r="HK59" s="585"/>
      <c r="HL59" s="585"/>
      <c r="HM59" s="585"/>
      <c r="HN59" s="585"/>
      <c r="HO59" s="585"/>
      <c r="HP59" s="585"/>
      <c r="HQ59" s="585"/>
      <c r="HR59" s="585"/>
      <c r="HS59" s="585"/>
      <c r="HT59" s="585"/>
      <c r="HU59" s="585"/>
      <c r="HV59" s="585"/>
      <c r="HW59" s="585"/>
      <c r="HX59" s="585"/>
      <c r="HY59" s="585"/>
      <c r="HZ59" s="585"/>
      <c r="IA59" s="585"/>
      <c r="IB59" s="585"/>
      <c r="IC59" s="585"/>
      <c r="ID59" s="585"/>
      <c r="IE59" s="585"/>
      <c r="IF59" s="585"/>
      <c r="IG59" s="585"/>
      <c r="IH59" s="585"/>
      <c r="II59" s="585"/>
      <c r="IJ59" s="585"/>
      <c r="IK59" s="585"/>
      <c r="IL59" s="585"/>
      <c r="IM59" s="585"/>
      <c r="IN59" s="585"/>
      <c r="IO59" s="585"/>
      <c r="IP59" s="585"/>
      <c r="IQ59" s="585"/>
      <c r="IR59" s="585"/>
      <c r="IS59" s="585"/>
      <c r="IT59" s="585"/>
      <c r="IU59" s="585"/>
      <c r="IV59" s="585"/>
      <c r="IW59" s="585"/>
      <c r="IX59" s="585"/>
    </row>
    <row r="60" spans="1:258" s="378" customFormat="1" ht="19.5" hidden="1" customHeight="1" x14ac:dyDescent="0.15">
      <c r="A60" s="76"/>
      <c r="B60" s="660" t="s">
        <v>1081</v>
      </c>
      <c r="C60" s="661"/>
      <c r="D60" s="583" t="s">
        <v>1087</v>
      </c>
      <c r="E60" s="584"/>
      <c r="F60" s="526" t="s">
        <v>1081</v>
      </c>
      <c r="G60" s="524" t="s">
        <v>1086</v>
      </c>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5"/>
      <c r="AP60" s="585"/>
      <c r="AQ60" s="585"/>
      <c r="AR60" s="585"/>
      <c r="AS60" s="585"/>
      <c r="AT60" s="585"/>
      <c r="AU60" s="585"/>
      <c r="AV60" s="585"/>
      <c r="AW60" s="585"/>
      <c r="AX60" s="585"/>
      <c r="AY60" s="585"/>
      <c r="AZ60" s="585"/>
      <c r="BA60" s="585"/>
      <c r="BB60" s="585"/>
      <c r="BC60" s="585"/>
      <c r="BD60" s="585"/>
      <c r="BE60" s="585"/>
      <c r="BF60" s="585"/>
      <c r="BG60" s="585"/>
      <c r="BH60" s="585"/>
      <c r="BI60" s="585"/>
      <c r="BJ60" s="585"/>
      <c r="BK60" s="585"/>
      <c r="BL60" s="585"/>
      <c r="BM60" s="585"/>
      <c r="BN60" s="585"/>
      <c r="BO60" s="585"/>
      <c r="BP60" s="585"/>
      <c r="BQ60" s="585"/>
      <c r="BR60" s="585"/>
      <c r="BS60" s="585"/>
      <c r="BT60" s="585"/>
      <c r="BU60" s="585"/>
      <c r="BV60" s="585"/>
      <c r="BW60" s="585"/>
      <c r="BX60" s="585"/>
      <c r="BY60" s="585"/>
      <c r="BZ60" s="585"/>
      <c r="CA60" s="585"/>
      <c r="CB60" s="585"/>
      <c r="CC60" s="585"/>
      <c r="CD60" s="585"/>
      <c r="CE60" s="585"/>
      <c r="CF60" s="585"/>
      <c r="CG60" s="585"/>
      <c r="CH60" s="585"/>
      <c r="CI60" s="585"/>
      <c r="CJ60" s="585"/>
      <c r="CK60" s="585"/>
      <c r="CL60" s="585"/>
      <c r="CM60" s="585"/>
      <c r="CN60" s="585"/>
      <c r="CO60" s="585"/>
      <c r="CP60" s="585"/>
      <c r="CQ60" s="585"/>
      <c r="CR60" s="585"/>
      <c r="CS60" s="585"/>
      <c r="CT60" s="585"/>
      <c r="CU60" s="585"/>
      <c r="CV60" s="585"/>
      <c r="CW60" s="585"/>
      <c r="CX60" s="585"/>
      <c r="CY60" s="585"/>
      <c r="CZ60" s="585"/>
      <c r="DA60" s="585"/>
      <c r="DB60" s="585"/>
      <c r="DC60" s="585"/>
      <c r="DD60" s="585"/>
      <c r="DE60" s="585"/>
      <c r="DF60" s="585"/>
      <c r="DG60" s="585"/>
      <c r="DH60" s="585"/>
      <c r="DI60" s="585"/>
      <c r="DJ60" s="585"/>
      <c r="DK60" s="585"/>
      <c r="DL60" s="585"/>
      <c r="DM60" s="585"/>
      <c r="DN60" s="585"/>
      <c r="DO60" s="585"/>
      <c r="DP60" s="585"/>
      <c r="DQ60" s="585"/>
      <c r="DR60" s="585"/>
      <c r="DS60" s="585"/>
      <c r="DT60" s="585"/>
      <c r="DU60" s="585"/>
      <c r="DV60" s="585"/>
      <c r="DW60" s="585"/>
      <c r="DX60" s="585"/>
      <c r="DY60" s="585"/>
      <c r="DZ60" s="585"/>
      <c r="EA60" s="585"/>
      <c r="EB60" s="585"/>
      <c r="EC60" s="585"/>
      <c r="ED60" s="585"/>
      <c r="EE60" s="585"/>
      <c r="EF60" s="585"/>
      <c r="EG60" s="585"/>
      <c r="EH60" s="585"/>
      <c r="EI60" s="585"/>
      <c r="EJ60" s="585"/>
      <c r="EK60" s="585"/>
      <c r="EL60" s="585"/>
      <c r="EM60" s="585"/>
      <c r="EN60" s="585"/>
      <c r="EO60" s="585"/>
      <c r="EP60" s="585"/>
      <c r="EQ60" s="585"/>
      <c r="ER60" s="585"/>
      <c r="ES60" s="585"/>
      <c r="ET60" s="585"/>
      <c r="EU60" s="585"/>
      <c r="EV60" s="585"/>
      <c r="EW60" s="585"/>
      <c r="EX60" s="585"/>
      <c r="EY60" s="585"/>
      <c r="EZ60" s="585"/>
      <c r="FA60" s="585"/>
      <c r="FB60" s="585"/>
      <c r="FC60" s="585"/>
      <c r="FD60" s="585"/>
      <c r="FE60" s="585"/>
      <c r="FF60" s="585"/>
      <c r="FG60" s="585"/>
      <c r="FH60" s="585"/>
      <c r="FI60" s="585"/>
      <c r="FJ60" s="585"/>
      <c r="FK60" s="585"/>
      <c r="FL60" s="585"/>
      <c r="FM60" s="585"/>
      <c r="FN60" s="585"/>
      <c r="FO60" s="585"/>
      <c r="FP60" s="585"/>
      <c r="FQ60" s="585"/>
      <c r="FR60" s="585"/>
      <c r="FS60" s="585"/>
      <c r="FT60" s="585"/>
      <c r="FU60" s="585"/>
      <c r="FV60" s="585"/>
      <c r="FW60" s="585"/>
      <c r="FX60" s="585"/>
      <c r="FY60" s="585"/>
      <c r="FZ60" s="585"/>
      <c r="GA60" s="585"/>
      <c r="GB60" s="585"/>
      <c r="GC60" s="585"/>
      <c r="GD60" s="585"/>
      <c r="GE60" s="585"/>
      <c r="GF60" s="585"/>
      <c r="GG60" s="585"/>
      <c r="GH60" s="585"/>
      <c r="GI60" s="585"/>
      <c r="GJ60" s="585"/>
      <c r="GK60" s="585"/>
      <c r="GL60" s="585"/>
      <c r="GM60" s="585"/>
      <c r="GN60" s="585"/>
      <c r="GO60" s="585"/>
      <c r="GP60" s="585"/>
      <c r="GQ60" s="585"/>
      <c r="GR60" s="585"/>
      <c r="GS60" s="585"/>
      <c r="GT60" s="585"/>
      <c r="GU60" s="585"/>
      <c r="GV60" s="585"/>
      <c r="GW60" s="585"/>
      <c r="GX60" s="585"/>
      <c r="GY60" s="585"/>
      <c r="GZ60" s="585"/>
      <c r="HA60" s="585"/>
      <c r="HB60" s="585"/>
      <c r="HC60" s="585"/>
      <c r="HD60" s="585"/>
      <c r="HE60" s="585"/>
      <c r="HF60" s="585"/>
      <c r="HG60" s="585"/>
      <c r="HH60" s="585"/>
      <c r="HI60" s="585"/>
      <c r="HJ60" s="585"/>
      <c r="HK60" s="585"/>
      <c r="HL60" s="585"/>
      <c r="HM60" s="585"/>
      <c r="HN60" s="585"/>
      <c r="HO60" s="585"/>
      <c r="HP60" s="585"/>
      <c r="HQ60" s="585"/>
      <c r="HR60" s="585"/>
      <c r="HS60" s="585"/>
      <c r="HT60" s="585"/>
      <c r="HU60" s="585"/>
      <c r="HV60" s="585"/>
      <c r="HW60" s="585"/>
      <c r="HX60" s="585"/>
      <c r="HY60" s="585"/>
      <c r="HZ60" s="585"/>
      <c r="IA60" s="585"/>
      <c r="IB60" s="585"/>
      <c r="IC60" s="585"/>
      <c r="ID60" s="585"/>
      <c r="IE60" s="585"/>
      <c r="IF60" s="585"/>
      <c r="IG60" s="585"/>
      <c r="IH60" s="585"/>
      <c r="II60" s="585"/>
      <c r="IJ60" s="585"/>
      <c r="IK60" s="585"/>
      <c r="IL60" s="585"/>
      <c r="IM60" s="585"/>
      <c r="IN60" s="585"/>
      <c r="IO60" s="585"/>
      <c r="IP60" s="585"/>
      <c r="IQ60" s="585"/>
      <c r="IR60" s="585"/>
      <c r="IS60" s="585"/>
      <c r="IT60" s="585"/>
      <c r="IU60" s="585"/>
      <c r="IV60" s="585"/>
      <c r="IW60" s="585"/>
      <c r="IX60" s="585"/>
    </row>
    <row r="61" spans="1:258" s="378" customFormat="1" ht="19.5" hidden="1" customHeight="1" x14ac:dyDescent="0.15">
      <c r="A61" s="76"/>
      <c r="B61" s="660" t="s">
        <v>1081</v>
      </c>
      <c r="C61" s="661"/>
      <c r="D61" s="583" t="s">
        <v>1088</v>
      </c>
      <c r="E61" s="584"/>
      <c r="F61" s="526" t="s">
        <v>1081</v>
      </c>
      <c r="G61" s="524" t="s">
        <v>1085</v>
      </c>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5"/>
      <c r="AM61" s="585"/>
      <c r="AN61" s="585"/>
      <c r="AO61" s="585"/>
      <c r="AP61" s="585"/>
      <c r="AQ61" s="585"/>
      <c r="AR61" s="585"/>
      <c r="AS61" s="585"/>
      <c r="AT61" s="585"/>
      <c r="AU61" s="585"/>
      <c r="AV61" s="585"/>
      <c r="AW61" s="585"/>
      <c r="AX61" s="585"/>
      <c r="AY61" s="585"/>
      <c r="AZ61" s="585"/>
      <c r="BA61" s="585"/>
      <c r="BB61" s="585"/>
      <c r="BC61" s="585"/>
      <c r="BD61" s="585"/>
      <c r="BE61" s="585"/>
      <c r="BF61" s="585"/>
      <c r="BG61" s="585"/>
      <c r="BH61" s="585"/>
      <c r="BI61" s="585"/>
      <c r="BJ61" s="585"/>
      <c r="BK61" s="585"/>
      <c r="BL61" s="585"/>
      <c r="BM61" s="585"/>
      <c r="BN61" s="585"/>
      <c r="BO61" s="585"/>
      <c r="BP61" s="585"/>
      <c r="BQ61" s="585"/>
      <c r="BR61" s="585"/>
      <c r="BS61" s="585"/>
      <c r="BT61" s="585"/>
      <c r="BU61" s="585"/>
      <c r="BV61" s="585"/>
      <c r="BW61" s="585"/>
      <c r="BX61" s="585"/>
      <c r="BY61" s="585"/>
      <c r="BZ61" s="585"/>
      <c r="CA61" s="585"/>
      <c r="CB61" s="585"/>
      <c r="CC61" s="585"/>
      <c r="CD61" s="585"/>
      <c r="CE61" s="585"/>
      <c r="CF61" s="585"/>
      <c r="CG61" s="585"/>
      <c r="CH61" s="585"/>
      <c r="CI61" s="585"/>
      <c r="CJ61" s="585"/>
      <c r="CK61" s="585"/>
      <c r="CL61" s="585"/>
      <c r="CM61" s="585"/>
      <c r="CN61" s="585"/>
      <c r="CO61" s="585"/>
      <c r="CP61" s="585"/>
      <c r="CQ61" s="585"/>
      <c r="CR61" s="585"/>
      <c r="CS61" s="585"/>
      <c r="CT61" s="585"/>
      <c r="CU61" s="585"/>
      <c r="CV61" s="585"/>
      <c r="CW61" s="585"/>
      <c r="CX61" s="585"/>
      <c r="CY61" s="585"/>
      <c r="CZ61" s="585"/>
      <c r="DA61" s="585"/>
      <c r="DB61" s="585"/>
      <c r="DC61" s="585"/>
      <c r="DD61" s="585"/>
      <c r="DE61" s="585"/>
      <c r="DF61" s="585"/>
      <c r="DG61" s="585"/>
      <c r="DH61" s="585"/>
      <c r="DI61" s="585"/>
      <c r="DJ61" s="585"/>
      <c r="DK61" s="585"/>
      <c r="DL61" s="585"/>
      <c r="DM61" s="585"/>
      <c r="DN61" s="585"/>
      <c r="DO61" s="585"/>
      <c r="DP61" s="585"/>
      <c r="DQ61" s="585"/>
      <c r="DR61" s="585"/>
      <c r="DS61" s="585"/>
      <c r="DT61" s="585"/>
      <c r="DU61" s="585"/>
      <c r="DV61" s="585"/>
      <c r="DW61" s="585"/>
      <c r="DX61" s="585"/>
      <c r="DY61" s="585"/>
      <c r="DZ61" s="585"/>
      <c r="EA61" s="585"/>
      <c r="EB61" s="585"/>
      <c r="EC61" s="585"/>
      <c r="ED61" s="585"/>
      <c r="EE61" s="585"/>
      <c r="EF61" s="585"/>
      <c r="EG61" s="585"/>
      <c r="EH61" s="585"/>
      <c r="EI61" s="585"/>
      <c r="EJ61" s="585"/>
      <c r="EK61" s="585"/>
      <c r="EL61" s="585"/>
      <c r="EM61" s="585"/>
      <c r="EN61" s="585"/>
      <c r="EO61" s="585"/>
      <c r="EP61" s="585"/>
      <c r="EQ61" s="585"/>
      <c r="ER61" s="585"/>
      <c r="ES61" s="585"/>
      <c r="ET61" s="585"/>
      <c r="EU61" s="585"/>
      <c r="EV61" s="585"/>
      <c r="EW61" s="585"/>
      <c r="EX61" s="585"/>
      <c r="EY61" s="585"/>
      <c r="EZ61" s="585"/>
      <c r="FA61" s="585"/>
      <c r="FB61" s="585"/>
      <c r="FC61" s="585"/>
      <c r="FD61" s="585"/>
      <c r="FE61" s="585"/>
      <c r="FF61" s="585"/>
      <c r="FG61" s="585"/>
      <c r="FH61" s="585"/>
      <c r="FI61" s="585"/>
      <c r="FJ61" s="585"/>
      <c r="FK61" s="585"/>
      <c r="FL61" s="585"/>
      <c r="FM61" s="585"/>
      <c r="FN61" s="585"/>
      <c r="FO61" s="585"/>
      <c r="FP61" s="585"/>
      <c r="FQ61" s="585"/>
      <c r="FR61" s="585"/>
      <c r="FS61" s="585"/>
      <c r="FT61" s="585"/>
      <c r="FU61" s="585"/>
      <c r="FV61" s="585"/>
      <c r="FW61" s="585"/>
      <c r="FX61" s="585"/>
      <c r="FY61" s="585"/>
      <c r="FZ61" s="585"/>
      <c r="GA61" s="585"/>
      <c r="GB61" s="585"/>
      <c r="GC61" s="585"/>
      <c r="GD61" s="585"/>
      <c r="GE61" s="585"/>
      <c r="GF61" s="585"/>
      <c r="GG61" s="585"/>
      <c r="GH61" s="585"/>
      <c r="GI61" s="585"/>
      <c r="GJ61" s="585"/>
      <c r="GK61" s="585"/>
      <c r="GL61" s="585"/>
      <c r="GM61" s="585"/>
      <c r="GN61" s="585"/>
      <c r="GO61" s="585"/>
      <c r="GP61" s="585"/>
      <c r="GQ61" s="585"/>
      <c r="GR61" s="585"/>
      <c r="GS61" s="585"/>
      <c r="GT61" s="585"/>
      <c r="GU61" s="585"/>
      <c r="GV61" s="585"/>
      <c r="GW61" s="585"/>
      <c r="GX61" s="585"/>
      <c r="GY61" s="585"/>
      <c r="GZ61" s="585"/>
      <c r="HA61" s="585"/>
      <c r="HB61" s="585"/>
      <c r="HC61" s="585"/>
      <c r="HD61" s="585"/>
      <c r="HE61" s="585"/>
      <c r="HF61" s="585"/>
      <c r="HG61" s="585"/>
      <c r="HH61" s="585"/>
      <c r="HI61" s="585"/>
      <c r="HJ61" s="585"/>
      <c r="HK61" s="585"/>
      <c r="HL61" s="585"/>
      <c r="HM61" s="585"/>
      <c r="HN61" s="585"/>
      <c r="HO61" s="585"/>
      <c r="HP61" s="585"/>
      <c r="HQ61" s="585"/>
      <c r="HR61" s="585"/>
      <c r="HS61" s="585"/>
      <c r="HT61" s="585"/>
      <c r="HU61" s="585"/>
      <c r="HV61" s="585"/>
      <c r="HW61" s="585"/>
      <c r="HX61" s="585"/>
      <c r="HY61" s="585"/>
      <c r="HZ61" s="585"/>
      <c r="IA61" s="585"/>
      <c r="IB61" s="585"/>
      <c r="IC61" s="585"/>
      <c r="ID61" s="585"/>
      <c r="IE61" s="585"/>
      <c r="IF61" s="585"/>
      <c r="IG61" s="585"/>
      <c r="IH61" s="585"/>
      <c r="II61" s="585"/>
      <c r="IJ61" s="585"/>
      <c r="IK61" s="585"/>
      <c r="IL61" s="585"/>
      <c r="IM61" s="585"/>
      <c r="IN61" s="585"/>
      <c r="IO61" s="585"/>
      <c r="IP61" s="585"/>
      <c r="IQ61" s="585"/>
      <c r="IR61" s="585"/>
      <c r="IS61" s="585"/>
      <c r="IT61" s="585"/>
      <c r="IU61" s="585"/>
      <c r="IV61" s="585"/>
      <c r="IW61" s="585"/>
      <c r="IX61" s="585"/>
    </row>
    <row r="62" spans="1:258" s="378" customFormat="1" ht="7.9" hidden="1" customHeight="1" x14ac:dyDescent="0.15">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4"/>
      <c r="DQ62" s="374"/>
      <c r="DR62" s="374"/>
      <c r="DS62" s="374"/>
      <c r="DT62" s="374"/>
      <c r="DU62" s="374"/>
      <c r="DV62" s="374"/>
      <c r="DW62" s="374"/>
      <c r="DX62" s="374"/>
      <c r="DY62" s="374"/>
      <c r="DZ62" s="374"/>
      <c r="EA62" s="374"/>
      <c r="EB62" s="374"/>
      <c r="EC62" s="374"/>
      <c r="ED62" s="374"/>
      <c r="EE62" s="374"/>
      <c r="EF62" s="374"/>
      <c r="EG62" s="374"/>
      <c r="EH62" s="374"/>
      <c r="EI62" s="374"/>
      <c r="EJ62" s="374"/>
      <c r="EK62" s="374"/>
      <c r="EL62" s="374"/>
      <c r="EM62" s="374"/>
      <c r="EN62" s="374"/>
      <c r="EO62" s="374"/>
      <c r="EP62" s="374"/>
      <c r="EQ62" s="374"/>
      <c r="ER62" s="374"/>
      <c r="ES62" s="374"/>
      <c r="ET62" s="374"/>
      <c r="EU62" s="374"/>
      <c r="EV62" s="374"/>
      <c r="EW62" s="374"/>
      <c r="EX62" s="374"/>
      <c r="EY62" s="374"/>
      <c r="EZ62" s="374"/>
      <c r="FA62" s="374"/>
      <c r="FB62" s="374"/>
      <c r="FC62" s="374"/>
      <c r="FD62" s="374"/>
      <c r="FE62" s="374"/>
      <c r="FF62" s="374"/>
      <c r="FG62" s="374"/>
      <c r="FH62" s="374"/>
      <c r="FI62" s="374"/>
      <c r="FJ62" s="374"/>
      <c r="FK62" s="374"/>
      <c r="FL62" s="374"/>
      <c r="FM62" s="374"/>
      <c r="FN62" s="374"/>
      <c r="FO62" s="374"/>
      <c r="FP62" s="374"/>
      <c r="FQ62" s="374"/>
      <c r="FR62" s="374"/>
      <c r="FS62" s="374"/>
      <c r="FT62" s="374"/>
      <c r="FU62" s="374"/>
      <c r="FV62" s="374"/>
      <c r="FW62" s="374"/>
      <c r="FX62" s="374"/>
      <c r="FY62" s="374"/>
      <c r="FZ62" s="374"/>
      <c r="GA62" s="374"/>
      <c r="GB62" s="374"/>
      <c r="GC62" s="374"/>
      <c r="GD62" s="374"/>
      <c r="GE62" s="374"/>
      <c r="GF62" s="374"/>
      <c r="GG62" s="374"/>
      <c r="GH62" s="374"/>
      <c r="GI62" s="374"/>
      <c r="GJ62" s="374"/>
      <c r="GK62" s="374"/>
      <c r="GL62" s="374"/>
      <c r="GM62" s="374"/>
      <c r="GN62" s="374"/>
      <c r="GO62" s="374"/>
      <c r="GP62" s="374"/>
      <c r="GQ62" s="374"/>
      <c r="GR62" s="374"/>
      <c r="GS62" s="374"/>
      <c r="GT62" s="374"/>
      <c r="GU62" s="374"/>
      <c r="GV62" s="374"/>
      <c r="GW62" s="374"/>
      <c r="GX62" s="374"/>
      <c r="GY62" s="374"/>
      <c r="GZ62" s="374"/>
      <c r="HA62" s="374"/>
      <c r="HB62" s="374"/>
      <c r="HC62" s="374"/>
      <c r="HD62" s="374"/>
      <c r="HE62" s="374"/>
      <c r="HF62" s="374"/>
      <c r="HG62" s="374"/>
      <c r="HH62" s="374"/>
      <c r="HI62" s="374"/>
      <c r="HJ62" s="374"/>
      <c r="HK62" s="374"/>
      <c r="HL62" s="374"/>
      <c r="HM62" s="374"/>
      <c r="HN62" s="374"/>
      <c r="HO62" s="374"/>
      <c r="HP62" s="374"/>
      <c r="HQ62" s="374"/>
      <c r="HR62" s="374"/>
      <c r="HS62" s="374"/>
      <c r="HT62" s="374"/>
      <c r="HU62" s="374"/>
      <c r="HV62" s="374"/>
      <c r="HW62" s="374"/>
      <c r="HX62" s="374"/>
      <c r="HY62" s="374"/>
      <c r="HZ62" s="374"/>
      <c r="IA62" s="374"/>
      <c r="IB62" s="374"/>
      <c r="IC62" s="374"/>
      <c r="ID62" s="374"/>
      <c r="IE62" s="374"/>
      <c r="IF62" s="374"/>
      <c r="IG62" s="374"/>
      <c r="IH62" s="374"/>
      <c r="II62" s="374"/>
      <c r="IJ62" s="374"/>
      <c r="IK62" s="374"/>
      <c r="IL62" s="374"/>
      <c r="IM62" s="374"/>
      <c r="IN62" s="374"/>
      <c r="IO62" s="374"/>
      <c r="IP62" s="374"/>
      <c r="IQ62" s="374"/>
      <c r="IR62" s="374"/>
      <c r="IS62" s="374"/>
      <c r="IT62" s="374"/>
      <c r="IU62" s="374"/>
      <c r="IV62" s="374"/>
      <c r="IW62" s="374"/>
      <c r="IX62" s="374"/>
    </row>
    <row r="63" spans="1:258" s="378" customFormat="1" ht="11.25" hidden="1" customHeight="1" x14ac:dyDescent="0.15">
      <c r="A63" s="24"/>
      <c r="B63" s="24"/>
      <c r="C63" s="25"/>
      <c r="D63" s="24"/>
      <c r="E63" s="24"/>
      <c r="F63" s="24"/>
      <c r="G63" s="24"/>
      <c r="H63" s="26"/>
      <c r="I63" s="111"/>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c r="CU63" s="614"/>
      <c r="CV63" s="614"/>
      <c r="CW63" s="614"/>
      <c r="CX63" s="614"/>
      <c r="CY63" s="614"/>
      <c r="CZ63" s="614"/>
      <c r="DA63" s="614"/>
      <c r="DB63" s="614"/>
      <c r="DC63" s="614"/>
      <c r="DD63" s="614"/>
      <c r="DE63" s="614"/>
      <c r="DF63" s="614"/>
      <c r="DG63" s="614"/>
      <c r="DH63" s="614"/>
      <c r="DI63" s="614"/>
      <c r="DJ63" s="614"/>
      <c r="DK63" s="614"/>
      <c r="DL63" s="614"/>
      <c r="DM63" s="614"/>
      <c r="DN63" s="614"/>
      <c r="DO63" s="614"/>
      <c r="DP63" s="614"/>
      <c r="DQ63" s="614"/>
      <c r="DR63" s="614"/>
      <c r="DS63" s="614"/>
      <c r="DT63" s="614"/>
      <c r="DU63" s="614"/>
      <c r="DV63" s="614"/>
      <c r="DW63" s="614"/>
      <c r="DX63" s="614"/>
      <c r="DY63" s="614"/>
      <c r="DZ63" s="614"/>
      <c r="EA63" s="614"/>
      <c r="EB63" s="614"/>
      <c r="EC63" s="614"/>
      <c r="ED63" s="614"/>
      <c r="EE63" s="614"/>
      <c r="EF63" s="614"/>
      <c r="EG63" s="614"/>
      <c r="EH63" s="614"/>
      <c r="EI63" s="614"/>
      <c r="EJ63" s="614"/>
      <c r="EK63" s="614"/>
      <c r="EL63" s="614"/>
      <c r="EM63" s="614"/>
      <c r="EN63" s="614"/>
      <c r="EO63" s="614"/>
      <c r="EP63" s="614"/>
      <c r="EQ63" s="614"/>
      <c r="ER63" s="614"/>
      <c r="ES63" s="614"/>
      <c r="ET63" s="614"/>
      <c r="EU63" s="614"/>
      <c r="EV63" s="614"/>
      <c r="EW63" s="614"/>
      <c r="EX63" s="614"/>
      <c r="EY63" s="614"/>
      <c r="EZ63" s="614"/>
      <c r="FA63" s="614"/>
      <c r="FB63" s="614"/>
      <c r="FC63" s="614"/>
      <c r="FD63" s="614"/>
      <c r="FE63" s="614"/>
      <c r="FF63" s="614"/>
      <c r="FG63" s="614"/>
      <c r="FH63" s="614"/>
      <c r="FI63" s="614"/>
      <c r="FJ63" s="614"/>
      <c r="FK63" s="614"/>
      <c r="FL63" s="614"/>
      <c r="FM63" s="614"/>
      <c r="FN63" s="614"/>
      <c r="FO63" s="614"/>
      <c r="FP63" s="614"/>
      <c r="FQ63" s="614"/>
      <c r="FR63" s="614"/>
      <c r="FS63" s="614"/>
      <c r="FT63" s="614"/>
      <c r="FU63" s="614"/>
      <c r="FV63" s="614"/>
      <c r="FW63" s="614"/>
      <c r="FX63" s="614"/>
      <c r="FY63" s="614"/>
      <c r="FZ63" s="614"/>
      <c r="GA63" s="614"/>
      <c r="GB63" s="614"/>
      <c r="GC63" s="614"/>
      <c r="GD63" s="614"/>
      <c r="GE63" s="614"/>
      <c r="GF63" s="614"/>
      <c r="GG63" s="614"/>
      <c r="GH63" s="614"/>
      <c r="GI63" s="614"/>
      <c r="GJ63" s="614"/>
      <c r="GK63" s="614"/>
      <c r="GL63" s="614"/>
      <c r="GM63" s="614"/>
      <c r="GN63" s="614"/>
      <c r="GO63" s="614"/>
      <c r="GP63" s="614"/>
      <c r="GQ63" s="614"/>
      <c r="GR63" s="614"/>
      <c r="GS63" s="614"/>
      <c r="GT63" s="614"/>
      <c r="GU63" s="614"/>
      <c r="GV63" s="614"/>
      <c r="GW63" s="614"/>
      <c r="GX63" s="614"/>
      <c r="GY63" s="614"/>
      <c r="GZ63" s="614"/>
      <c r="HA63" s="614"/>
      <c r="HB63" s="614"/>
      <c r="HC63" s="614"/>
      <c r="HD63" s="614"/>
      <c r="HE63" s="614"/>
      <c r="HF63" s="614"/>
      <c r="HG63" s="614"/>
      <c r="HH63" s="614"/>
      <c r="HI63" s="614"/>
      <c r="HJ63" s="614"/>
      <c r="HK63" s="614"/>
      <c r="HL63" s="614"/>
      <c r="HM63" s="614"/>
      <c r="HN63" s="614"/>
      <c r="HO63" s="614"/>
      <c r="HP63" s="614"/>
      <c r="HQ63" s="614"/>
      <c r="HR63" s="614"/>
      <c r="HS63" s="614"/>
      <c r="HT63" s="614"/>
      <c r="HU63" s="614"/>
      <c r="HV63" s="614"/>
      <c r="HW63" s="614"/>
      <c r="HX63" s="614"/>
      <c r="HY63" s="614"/>
      <c r="HZ63" s="614"/>
      <c r="IA63" s="614"/>
      <c r="IB63" s="614"/>
      <c r="IC63" s="614"/>
      <c r="ID63" s="614"/>
      <c r="IE63" s="614"/>
      <c r="IF63" s="614"/>
      <c r="IG63" s="614"/>
      <c r="IH63" s="614"/>
      <c r="II63" s="614"/>
      <c r="IJ63" s="614"/>
      <c r="IK63" s="614"/>
      <c r="IL63" s="614"/>
      <c r="IM63" s="614"/>
      <c r="IN63" s="614"/>
      <c r="IO63" s="614"/>
      <c r="IP63" s="614"/>
      <c r="IQ63" s="614"/>
      <c r="IR63" s="614"/>
      <c r="IS63" s="614"/>
      <c r="IT63" s="614"/>
      <c r="IU63" s="614"/>
      <c r="IV63" s="614"/>
      <c r="IW63" s="614"/>
      <c r="IX63" s="374"/>
    </row>
    <row r="64" spans="1:258" s="378" customFormat="1" ht="28.5" hidden="1" customHeight="1" x14ac:dyDescent="0.15">
      <c r="A64" s="378" t="s">
        <v>1013</v>
      </c>
    </row>
    <row r="65" spans="2:8" s="378" customFormat="1" ht="19.5" hidden="1" customHeight="1" x14ac:dyDescent="0.15">
      <c r="B65" s="664" t="s">
        <v>974</v>
      </c>
      <c r="C65" s="665"/>
      <c r="D65" s="664" t="s">
        <v>360</v>
      </c>
      <c r="E65" s="665"/>
      <c r="F65" s="510" t="s">
        <v>961</v>
      </c>
      <c r="G65" s="514" t="s">
        <v>37</v>
      </c>
    </row>
    <row r="66" spans="2:8" s="378" customFormat="1" ht="18.75" hidden="1" customHeight="1" x14ac:dyDescent="0.15">
      <c r="B66" s="662"/>
      <c r="C66" s="663"/>
      <c r="D66" s="617" t="s">
        <v>993</v>
      </c>
      <c r="E66" s="618"/>
      <c r="F66" s="191"/>
      <c r="G66" s="525" t="s">
        <v>992</v>
      </c>
      <c r="H66" s="512"/>
    </row>
  </sheetData>
  <mergeCells count="399">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GJ63:GL63"/>
    <mergeCell ref="GM63:GO63"/>
    <mergeCell ref="GP63:GR63"/>
    <mergeCell ref="GS63:GU63"/>
    <mergeCell ref="GV63:GX63"/>
    <mergeCell ref="GY63:HA63"/>
    <mergeCell ref="HB63:HD63"/>
    <mergeCell ref="HE63:HG63"/>
    <mergeCell ref="HH63:HJ63"/>
    <mergeCell ref="FI63:FK63"/>
    <mergeCell ref="FL63:FN63"/>
    <mergeCell ref="FO63:FQ63"/>
    <mergeCell ref="FR63:FT63"/>
    <mergeCell ref="FU63:FW63"/>
    <mergeCell ref="FX63:FZ63"/>
    <mergeCell ref="GA63:GC63"/>
    <mergeCell ref="GD63:GF63"/>
    <mergeCell ref="GG63:GI63"/>
    <mergeCell ref="EH63:EJ63"/>
    <mergeCell ref="EK63:EM63"/>
    <mergeCell ref="EN63:EP63"/>
    <mergeCell ref="EQ63:ES63"/>
    <mergeCell ref="ET63:EV63"/>
    <mergeCell ref="EW63:EY63"/>
    <mergeCell ref="EZ63:FB63"/>
    <mergeCell ref="FC63:FE63"/>
    <mergeCell ref="FF63:FH63"/>
    <mergeCell ref="DG63:DI63"/>
    <mergeCell ref="DJ63:DL63"/>
    <mergeCell ref="DM63:DO63"/>
    <mergeCell ref="DP63:DR63"/>
    <mergeCell ref="DS63:DU63"/>
    <mergeCell ref="DV63:DX63"/>
    <mergeCell ref="DY63:EA63"/>
    <mergeCell ref="EB63:ED63"/>
    <mergeCell ref="EE63:EG63"/>
    <mergeCell ref="CF63:CH63"/>
    <mergeCell ref="CI63:CK63"/>
    <mergeCell ref="CL63:CN63"/>
    <mergeCell ref="CO63:CQ63"/>
    <mergeCell ref="CR63:CT63"/>
    <mergeCell ref="CU63:CW63"/>
    <mergeCell ref="CX63:CZ63"/>
    <mergeCell ref="DA63:DC63"/>
    <mergeCell ref="DD63:DF63"/>
    <mergeCell ref="BE63:BG63"/>
    <mergeCell ref="BH63:BJ63"/>
    <mergeCell ref="BK63:BM63"/>
    <mergeCell ref="BN63:BP63"/>
    <mergeCell ref="BQ63:BS63"/>
    <mergeCell ref="BT63:BV63"/>
    <mergeCell ref="BW63:BY63"/>
    <mergeCell ref="BZ63:CB63"/>
    <mergeCell ref="CC63:CE63"/>
    <mergeCell ref="AD63:AF63"/>
    <mergeCell ref="AG63:AI63"/>
    <mergeCell ref="AJ63:AL63"/>
    <mergeCell ref="AM63:AO63"/>
    <mergeCell ref="AP63:AR63"/>
    <mergeCell ref="AS63:AU63"/>
    <mergeCell ref="AV63:AX63"/>
    <mergeCell ref="AY63:BA63"/>
    <mergeCell ref="BB63:BD63"/>
    <mergeCell ref="B66:C66"/>
    <mergeCell ref="D66:E66"/>
    <mergeCell ref="J63:K63"/>
    <mergeCell ref="L63:N63"/>
    <mergeCell ref="O63:Q63"/>
    <mergeCell ref="R63:T63"/>
    <mergeCell ref="U63:W63"/>
    <mergeCell ref="X63:Z63"/>
    <mergeCell ref="AA63:AC63"/>
    <mergeCell ref="B65:C65"/>
    <mergeCell ref="D65:E65"/>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pageMargins left="0.70866141732283472" right="0.70866141732283472" top="0.74803149606299213" bottom="0.74803149606299213" header="0.31496062992125984" footer="0.31496062992125984"/>
  <pageSetup paperSize="9" scale="81" orientation="portrait" blackAndWhite="1"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D3" sqref="D3:D9"/>
    </sheetView>
  </sheetViews>
  <sheetFormatPr defaultRowHeight="13.5" x14ac:dyDescent="0.15"/>
  <cols>
    <col min="1" max="1" width="33.5" customWidth="1"/>
    <col min="2" max="4" width="33.25" customWidth="1"/>
    <col min="5" max="5" width="17.875" customWidth="1"/>
  </cols>
  <sheetData>
    <row r="1" spans="1:5" x14ac:dyDescent="0.15">
      <c r="A1" t="s">
        <v>278</v>
      </c>
    </row>
    <row r="2" spans="1:5" x14ac:dyDescent="0.15">
      <c r="A2" s="95" t="s">
        <v>269</v>
      </c>
      <c r="B2" s="95" t="s">
        <v>274</v>
      </c>
      <c r="C2" s="95" t="s">
        <v>275</v>
      </c>
      <c r="D2" s="95" t="s">
        <v>276</v>
      </c>
    </row>
    <row r="3" spans="1:5" x14ac:dyDescent="0.15">
      <c r="A3" s="94" t="s">
        <v>229</v>
      </c>
      <c r="B3" s="94" t="s">
        <v>229</v>
      </c>
      <c r="C3" s="94" t="s">
        <v>229</v>
      </c>
      <c r="D3" s="94" t="s">
        <v>229</v>
      </c>
    </row>
    <row r="4" spans="1:5" x14ac:dyDescent="0.15">
      <c r="A4" s="94" t="s">
        <v>270</v>
      </c>
      <c r="B4" s="94" t="s">
        <v>270</v>
      </c>
      <c r="C4" s="94" t="s">
        <v>270</v>
      </c>
      <c r="D4" s="94" t="s">
        <v>270</v>
      </c>
    </row>
    <row r="5" spans="1:5" x14ac:dyDescent="0.15">
      <c r="A5" s="94" t="s">
        <v>184</v>
      </c>
      <c r="B5" s="94" t="s">
        <v>271</v>
      </c>
      <c r="C5" s="94" t="s">
        <v>271</v>
      </c>
      <c r="D5" s="94" t="s">
        <v>230</v>
      </c>
    </row>
    <row r="6" spans="1:5" x14ac:dyDescent="0.15">
      <c r="A6" s="94" t="s">
        <v>271</v>
      </c>
      <c r="B6" s="94" t="s">
        <v>230</v>
      </c>
      <c r="C6" s="94" t="s">
        <v>277</v>
      </c>
      <c r="D6" s="94" t="s">
        <v>941</v>
      </c>
    </row>
    <row r="7" spans="1:5" x14ac:dyDescent="0.15">
      <c r="A7" s="94" t="s">
        <v>230</v>
      </c>
      <c r="B7" s="94" t="s">
        <v>938</v>
      </c>
      <c r="C7" s="94" t="s">
        <v>230</v>
      </c>
      <c r="D7" s="94" t="s">
        <v>943</v>
      </c>
    </row>
    <row r="8" spans="1:5" x14ac:dyDescent="0.15">
      <c r="A8" s="94" t="s">
        <v>272</v>
      </c>
      <c r="B8" s="94" t="s">
        <v>939</v>
      </c>
      <c r="C8" s="94" t="s">
        <v>940</v>
      </c>
      <c r="D8" s="94" t="s">
        <v>273</v>
      </c>
    </row>
    <row r="9" spans="1:5" x14ac:dyDescent="0.15">
      <c r="A9" s="94" t="s">
        <v>273</v>
      </c>
      <c r="B9" s="94" t="s">
        <v>273</v>
      </c>
      <c r="C9" s="94" t="s">
        <v>942</v>
      </c>
      <c r="D9" s="94"/>
    </row>
    <row r="10" spans="1:5" x14ac:dyDescent="0.15">
      <c r="A10" s="94"/>
      <c r="B10" s="94"/>
      <c r="C10" s="94" t="s">
        <v>273</v>
      </c>
      <c r="D10" s="94"/>
    </row>
    <row r="13" spans="1:5" x14ac:dyDescent="0.15">
      <c r="A13" t="s">
        <v>268</v>
      </c>
    </row>
    <row r="14" spans="1:5" x14ac:dyDescent="0.15">
      <c r="A14" s="95" t="s">
        <v>442</v>
      </c>
      <c r="B14" s="95" t="s">
        <v>4</v>
      </c>
      <c r="C14" s="95" t="s">
        <v>21</v>
      </c>
      <c r="D14" s="95" t="s">
        <v>1014</v>
      </c>
      <c r="E14" s="95" t="s">
        <v>279</v>
      </c>
    </row>
    <row r="15" spans="1:5" x14ac:dyDescent="0.15">
      <c r="A15" s="94" t="s">
        <v>9</v>
      </c>
      <c r="B15" s="94" t="s">
        <v>269</v>
      </c>
      <c r="C15" s="94" t="s">
        <v>229</v>
      </c>
      <c r="D15" s="89" t="str">
        <f>A15&amp;B15&amp;C15</f>
        <v>〇田急傾斜</v>
      </c>
      <c r="E15" s="518">
        <v>21000</v>
      </c>
    </row>
    <row r="16" spans="1:5" x14ac:dyDescent="0.15">
      <c r="A16" s="94" t="s">
        <v>9</v>
      </c>
      <c r="B16" s="94" t="s">
        <v>269</v>
      </c>
      <c r="C16" s="94" t="s">
        <v>270</v>
      </c>
      <c r="D16" s="89" t="str">
        <f t="shared" ref="D16:D22" si="0">A16&amp;B16&amp;C16</f>
        <v>〇田緩傾斜</v>
      </c>
      <c r="E16" s="518">
        <v>8000</v>
      </c>
    </row>
    <row r="17" spans="1:5" x14ac:dyDescent="0.15">
      <c r="A17" s="94" t="s">
        <v>9</v>
      </c>
      <c r="B17" s="94" t="s">
        <v>269</v>
      </c>
      <c r="C17" s="94" t="s">
        <v>184</v>
      </c>
      <c r="D17" s="89" t="str">
        <f t="shared" si="0"/>
        <v>〇田小区画・不整形</v>
      </c>
      <c r="E17" s="518">
        <v>8000</v>
      </c>
    </row>
    <row r="18" spans="1:5" x14ac:dyDescent="0.15">
      <c r="A18" s="94" t="s">
        <v>9</v>
      </c>
      <c r="B18" s="94" t="s">
        <v>269</v>
      </c>
      <c r="C18" s="94" t="s">
        <v>271</v>
      </c>
      <c r="D18" s="89" t="str">
        <f t="shared" si="0"/>
        <v>〇田高齢化・耕作放棄率</v>
      </c>
      <c r="E18" s="518">
        <v>8000</v>
      </c>
    </row>
    <row r="19" spans="1:5" x14ac:dyDescent="0.15">
      <c r="A19" s="94" t="s">
        <v>9</v>
      </c>
      <c r="B19" s="94" t="s">
        <v>269</v>
      </c>
      <c r="C19" s="94" t="s">
        <v>230</v>
      </c>
      <c r="D19" s="89" t="str">
        <f t="shared" si="0"/>
        <v>〇田特認基準</v>
      </c>
      <c r="E19" s="518">
        <v>8000</v>
      </c>
    </row>
    <row r="20" spans="1:5" x14ac:dyDescent="0.15">
      <c r="A20" s="94" t="s">
        <v>9</v>
      </c>
      <c r="B20" s="94" t="s">
        <v>269</v>
      </c>
      <c r="C20" s="94" t="s">
        <v>272</v>
      </c>
      <c r="D20" s="89" t="str">
        <f t="shared" si="0"/>
        <v>〇田交付対象外</v>
      </c>
      <c r="E20" s="518">
        <v>0</v>
      </c>
    </row>
    <row r="21" spans="1:5" x14ac:dyDescent="0.15">
      <c r="A21" s="94" t="s">
        <v>9</v>
      </c>
      <c r="B21" s="94" t="s">
        <v>269</v>
      </c>
      <c r="C21" s="94" t="s">
        <v>273</v>
      </c>
      <c r="D21" s="89" t="str">
        <f t="shared" si="0"/>
        <v>〇田協定に含めない管理すべき農用地</v>
      </c>
      <c r="E21" s="518">
        <v>0</v>
      </c>
    </row>
    <row r="22" spans="1:5" x14ac:dyDescent="0.15">
      <c r="A22" s="94" t="s">
        <v>9</v>
      </c>
      <c r="B22" s="94" t="s">
        <v>274</v>
      </c>
      <c r="C22" s="94" t="s">
        <v>229</v>
      </c>
      <c r="D22" s="89" t="str">
        <f t="shared" si="0"/>
        <v>〇畑急傾斜</v>
      </c>
      <c r="E22" s="518">
        <v>11500</v>
      </c>
    </row>
    <row r="23" spans="1:5" x14ac:dyDescent="0.15">
      <c r="A23" s="94" t="s">
        <v>9</v>
      </c>
      <c r="B23" s="94" t="s">
        <v>274</v>
      </c>
      <c r="C23" s="94" t="s">
        <v>270</v>
      </c>
      <c r="D23" s="89" t="str">
        <f t="shared" ref="D23:D42" si="1">A23&amp;B23&amp;C23</f>
        <v>〇畑緩傾斜</v>
      </c>
      <c r="E23" s="518">
        <v>3500</v>
      </c>
    </row>
    <row r="24" spans="1:5" x14ac:dyDescent="0.15">
      <c r="A24" s="94" t="s">
        <v>9</v>
      </c>
      <c r="B24" s="94" t="s">
        <v>274</v>
      </c>
      <c r="C24" s="94" t="s">
        <v>271</v>
      </c>
      <c r="D24" s="89" t="str">
        <f t="shared" si="1"/>
        <v>〇畑高齢化・耕作放棄率</v>
      </c>
      <c r="E24" s="518">
        <v>3500</v>
      </c>
    </row>
    <row r="25" spans="1:5" x14ac:dyDescent="0.15">
      <c r="A25" s="94" t="s">
        <v>9</v>
      </c>
      <c r="B25" s="94" t="s">
        <v>274</v>
      </c>
      <c r="C25" s="94" t="s">
        <v>230</v>
      </c>
      <c r="D25" s="89" t="str">
        <f t="shared" si="1"/>
        <v>〇畑特認基準</v>
      </c>
      <c r="E25" s="518">
        <v>3500</v>
      </c>
    </row>
    <row r="26" spans="1:5" x14ac:dyDescent="0.15">
      <c r="A26" s="94" t="s">
        <v>9</v>
      </c>
      <c r="B26" s="94" t="s">
        <v>274</v>
      </c>
      <c r="C26" s="94" t="s">
        <v>938</v>
      </c>
      <c r="D26" s="89" t="str">
        <f t="shared" si="1"/>
        <v>〇畑交付対象外（田畑混在地）</v>
      </c>
      <c r="E26" s="518">
        <v>0</v>
      </c>
    </row>
    <row r="27" spans="1:5" x14ac:dyDescent="0.15">
      <c r="A27" s="94" t="s">
        <v>9</v>
      </c>
      <c r="B27" s="94" t="s">
        <v>274</v>
      </c>
      <c r="C27" s="94" t="s">
        <v>939</v>
      </c>
      <c r="D27" s="89" t="str">
        <f t="shared" si="1"/>
        <v>〇畑交付対象外（田畑混在地以外）</v>
      </c>
      <c r="E27" s="518">
        <v>0</v>
      </c>
    </row>
    <row r="28" spans="1:5" x14ac:dyDescent="0.15">
      <c r="A28" s="94" t="s">
        <v>9</v>
      </c>
      <c r="B28" s="94" t="s">
        <v>274</v>
      </c>
      <c r="C28" s="94" t="s">
        <v>273</v>
      </c>
      <c r="D28" s="89" t="str">
        <f t="shared" si="1"/>
        <v>〇畑協定に含めない管理すべき農用地</v>
      </c>
      <c r="E28" s="518">
        <v>0</v>
      </c>
    </row>
    <row r="29" spans="1:5" x14ac:dyDescent="0.15">
      <c r="A29" s="94" t="s">
        <v>9</v>
      </c>
      <c r="B29" s="94" t="s">
        <v>275</v>
      </c>
      <c r="C29" s="94" t="s">
        <v>229</v>
      </c>
      <c r="D29" s="89" t="str">
        <f t="shared" si="1"/>
        <v>〇草地急傾斜</v>
      </c>
      <c r="E29" s="518">
        <v>10500</v>
      </c>
    </row>
    <row r="30" spans="1:5" x14ac:dyDescent="0.15">
      <c r="A30" s="94" t="s">
        <v>9</v>
      </c>
      <c r="B30" s="94" t="s">
        <v>275</v>
      </c>
      <c r="C30" s="94" t="s">
        <v>270</v>
      </c>
      <c r="D30" s="89" t="str">
        <f t="shared" si="1"/>
        <v>〇草地緩傾斜</v>
      </c>
      <c r="E30" s="518">
        <v>3000</v>
      </c>
    </row>
    <row r="31" spans="1:5" x14ac:dyDescent="0.15">
      <c r="A31" s="94" t="s">
        <v>9</v>
      </c>
      <c r="B31" s="94" t="s">
        <v>275</v>
      </c>
      <c r="C31" s="94" t="s">
        <v>271</v>
      </c>
      <c r="D31" s="89" t="str">
        <f t="shared" si="1"/>
        <v>〇草地高齢化・耕作放棄率</v>
      </c>
      <c r="E31" s="518">
        <v>3000</v>
      </c>
    </row>
    <row r="32" spans="1:5" x14ac:dyDescent="0.15">
      <c r="A32" s="94" t="s">
        <v>9</v>
      </c>
      <c r="B32" s="94" t="s">
        <v>275</v>
      </c>
      <c r="C32" s="94" t="s">
        <v>277</v>
      </c>
      <c r="D32" s="89" t="str">
        <f t="shared" si="1"/>
        <v>〇草地草地比率の高い草地</v>
      </c>
      <c r="E32" s="518">
        <v>1500</v>
      </c>
    </row>
    <row r="33" spans="1:5" x14ac:dyDescent="0.15">
      <c r="A33" s="94" t="s">
        <v>9</v>
      </c>
      <c r="B33" s="94" t="s">
        <v>275</v>
      </c>
      <c r="C33" s="94" t="s">
        <v>230</v>
      </c>
      <c r="D33" s="89" t="str">
        <f t="shared" si="1"/>
        <v>〇草地特認基準</v>
      </c>
      <c r="E33" s="518">
        <v>3000</v>
      </c>
    </row>
    <row r="34" spans="1:5" x14ac:dyDescent="0.15">
      <c r="A34" s="94" t="s">
        <v>9</v>
      </c>
      <c r="B34" s="94" t="s">
        <v>275</v>
      </c>
      <c r="C34" s="94" t="s">
        <v>940</v>
      </c>
      <c r="D34" s="89" t="str">
        <f t="shared" si="1"/>
        <v>〇草地交付対象外（田草地混在地）</v>
      </c>
      <c r="E34" s="518">
        <v>0</v>
      </c>
    </row>
    <row r="35" spans="1:5" x14ac:dyDescent="0.15">
      <c r="A35" s="94" t="s">
        <v>9</v>
      </c>
      <c r="B35" s="94" t="s">
        <v>275</v>
      </c>
      <c r="C35" s="94" t="s">
        <v>942</v>
      </c>
      <c r="D35" s="89" t="str">
        <f t="shared" si="1"/>
        <v>〇草地交付対象外（田草地混在地以外）</v>
      </c>
      <c r="E35" s="518">
        <v>0</v>
      </c>
    </row>
    <row r="36" spans="1:5" x14ac:dyDescent="0.15">
      <c r="A36" s="94" t="s">
        <v>9</v>
      </c>
      <c r="B36" s="94" t="s">
        <v>275</v>
      </c>
      <c r="C36" s="94" t="s">
        <v>273</v>
      </c>
      <c r="D36" s="89" t="str">
        <f t="shared" si="1"/>
        <v>〇草地協定に含めない管理すべき農用地</v>
      </c>
      <c r="E36" s="518">
        <v>0</v>
      </c>
    </row>
    <row r="37" spans="1:5" x14ac:dyDescent="0.15">
      <c r="A37" s="94" t="s">
        <v>9</v>
      </c>
      <c r="B37" s="94" t="s">
        <v>276</v>
      </c>
      <c r="C37" s="94" t="s">
        <v>229</v>
      </c>
      <c r="D37" s="89" t="str">
        <f t="shared" si="1"/>
        <v>〇採草放牧地急傾斜</v>
      </c>
      <c r="E37" s="518">
        <v>1000</v>
      </c>
    </row>
    <row r="38" spans="1:5" x14ac:dyDescent="0.15">
      <c r="A38" s="94" t="s">
        <v>9</v>
      </c>
      <c r="B38" s="94" t="s">
        <v>276</v>
      </c>
      <c r="C38" s="94" t="s">
        <v>270</v>
      </c>
      <c r="D38" s="89" t="str">
        <f t="shared" si="1"/>
        <v>〇採草放牧地緩傾斜</v>
      </c>
      <c r="E38" s="518">
        <v>300</v>
      </c>
    </row>
    <row r="39" spans="1:5" x14ac:dyDescent="0.15">
      <c r="A39" s="94" t="s">
        <v>9</v>
      </c>
      <c r="B39" s="94" t="s">
        <v>276</v>
      </c>
      <c r="C39" s="94" t="s">
        <v>230</v>
      </c>
      <c r="D39" s="89" t="str">
        <f t="shared" si="1"/>
        <v>〇採草放牧地特認基準</v>
      </c>
      <c r="E39" s="518">
        <v>300</v>
      </c>
    </row>
    <row r="40" spans="1:5" x14ac:dyDescent="0.15">
      <c r="A40" s="94" t="s">
        <v>9</v>
      </c>
      <c r="B40" s="94" t="s">
        <v>276</v>
      </c>
      <c r="C40" s="94" t="s">
        <v>941</v>
      </c>
      <c r="D40" s="89" t="str">
        <f t="shared" si="1"/>
        <v>〇採草放牧地交付対象外（田採草放牧地混在地）</v>
      </c>
      <c r="E40" s="518">
        <v>0</v>
      </c>
    </row>
    <row r="41" spans="1:5" x14ac:dyDescent="0.15">
      <c r="A41" s="94" t="s">
        <v>9</v>
      </c>
      <c r="B41" s="94" t="s">
        <v>276</v>
      </c>
      <c r="C41" s="94" t="s">
        <v>943</v>
      </c>
      <c r="D41" s="89" t="str">
        <f t="shared" si="1"/>
        <v>〇採草放牧地交付対象外（田採草放牧地混在地以外）</v>
      </c>
      <c r="E41" s="518">
        <v>0</v>
      </c>
    </row>
    <row r="42" spans="1:5" x14ac:dyDescent="0.15">
      <c r="A42" s="94" t="s">
        <v>9</v>
      </c>
      <c r="B42" s="94" t="s">
        <v>276</v>
      </c>
      <c r="C42" s="94" t="s">
        <v>273</v>
      </c>
      <c r="D42" s="89" t="str">
        <f t="shared" si="1"/>
        <v>〇採草放牧地協定に含めない管理すべき農用地</v>
      </c>
      <c r="E42" s="518">
        <v>0</v>
      </c>
    </row>
    <row r="43" spans="1:5" x14ac:dyDescent="0.15">
      <c r="A43" s="94"/>
      <c r="B43" s="94" t="s">
        <v>269</v>
      </c>
      <c r="C43" s="94" t="s">
        <v>229</v>
      </c>
      <c r="D43" s="89" t="str">
        <f>A43&amp;B43&amp;C43</f>
        <v>田急傾斜</v>
      </c>
      <c r="E43" s="518">
        <f t="shared" ref="E43:E48" si="2">E15*0.8</f>
        <v>16800</v>
      </c>
    </row>
    <row r="44" spans="1:5" x14ac:dyDescent="0.15">
      <c r="A44" s="94"/>
      <c r="B44" s="94" t="s">
        <v>269</v>
      </c>
      <c r="C44" s="94" t="s">
        <v>270</v>
      </c>
      <c r="D44" s="89" t="str">
        <f t="shared" ref="D44:D70" si="3">A44&amp;B44&amp;C44</f>
        <v>田緩傾斜</v>
      </c>
      <c r="E44" s="518">
        <f t="shared" si="2"/>
        <v>6400</v>
      </c>
    </row>
    <row r="45" spans="1:5" x14ac:dyDescent="0.15">
      <c r="A45" s="94"/>
      <c r="B45" s="94" t="s">
        <v>269</v>
      </c>
      <c r="C45" s="94" t="s">
        <v>184</v>
      </c>
      <c r="D45" s="89" t="str">
        <f t="shared" si="3"/>
        <v>田小区画・不整形</v>
      </c>
      <c r="E45" s="518">
        <f t="shared" si="2"/>
        <v>6400</v>
      </c>
    </row>
    <row r="46" spans="1:5" x14ac:dyDescent="0.15">
      <c r="A46" s="94"/>
      <c r="B46" s="94" t="s">
        <v>269</v>
      </c>
      <c r="C46" s="94" t="s">
        <v>271</v>
      </c>
      <c r="D46" s="89" t="str">
        <f t="shared" si="3"/>
        <v>田高齢化・耕作放棄率</v>
      </c>
      <c r="E46" s="518">
        <f t="shared" si="2"/>
        <v>6400</v>
      </c>
    </row>
    <row r="47" spans="1:5" x14ac:dyDescent="0.15">
      <c r="A47" s="94"/>
      <c r="B47" s="94" t="s">
        <v>269</v>
      </c>
      <c r="C47" s="94" t="s">
        <v>230</v>
      </c>
      <c r="D47" s="89" t="str">
        <f t="shared" si="3"/>
        <v>田特認基準</v>
      </c>
      <c r="E47" s="518">
        <f t="shared" si="2"/>
        <v>6400</v>
      </c>
    </row>
    <row r="48" spans="1:5" x14ac:dyDescent="0.15">
      <c r="A48" s="94"/>
      <c r="B48" s="94" t="s">
        <v>269</v>
      </c>
      <c r="C48" s="94" t="s">
        <v>272</v>
      </c>
      <c r="D48" s="89" t="str">
        <f t="shared" si="3"/>
        <v>田交付対象外</v>
      </c>
      <c r="E48" s="518">
        <f t="shared" si="2"/>
        <v>0</v>
      </c>
    </row>
    <row r="49" spans="1:5" x14ac:dyDescent="0.15">
      <c r="A49" s="94"/>
      <c r="B49" s="94" t="s">
        <v>269</v>
      </c>
      <c r="C49" s="94" t="s">
        <v>273</v>
      </c>
      <c r="D49" s="89" t="str">
        <f t="shared" si="3"/>
        <v>田協定に含めない管理すべき農用地</v>
      </c>
      <c r="E49" s="518">
        <v>0</v>
      </c>
    </row>
    <row r="50" spans="1:5" x14ac:dyDescent="0.15">
      <c r="A50" s="94"/>
      <c r="B50" s="94" t="s">
        <v>274</v>
      </c>
      <c r="C50" s="94" t="s">
        <v>229</v>
      </c>
      <c r="D50" s="89" t="str">
        <f t="shared" si="3"/>
        <v>畑急傾斜</v>
      </c>
      <c r="E50" s="518">
        <f t="shared" ref="E50:E70" si="4">E22*0.8</f>
        <v>9200</v>
      </c>
    </row>
    <row r="51" spans="1:5" x14ac:dyDescent="0.15">
      <c r="A51" s="94"/>
      <c r="B51" s="94" t="s">
        <v>274</v>
      </c>
      <c r="C51" s="94" t="s">
        <v>270</v>
      </c>
      <c r="D51" s="89" t="str">
        <f t="shared" si="3"/>
        <v>畑緩傾斜</v>
      </c>
      <c r="E51" s="518">
        <f t="shared" si="4"/>
        <v>2800</v>
      </c>
    </row>
    <row r="52" spans="1:5" x14ac:dyDescent="0.15">
      <c r="A52" s="94"/>
      <c r="B52" s="94" t="s">
        <v>274</v>
      </c>
      <c r="C52" s="94" t="s">
        <v>271</v>
      </c>
      <c r="D52" s="89" t="str">
        <f t="shared" si="3"/>
        <v>畑高齢化・耕作放棄率</v>
      </c>
      <c r="E52" s="518">
        <f t="shared" si="4"/>
        <v>2800</v>
      </c>
    </row>
    <row r="53" spans="1:5" x14ac:dyDescent="0.15">
      <c r="A53" s="94"/>
      <c r="B53" s="94" t="s">
        <v>274</v>
      </c>
      <c r="C53" s="94" t="s">
        <v>230</v>
      </c>
      <c r="D53" s="89" t="str">
        <f t="shared" si="3"/>
        <v>畑特認基準</v>
      </c>
      <c r="E53" s="518">
        <f t="shared" si="4"/>
        <v>2800</v>
      </c>
    </row>
    <row r="54" spans="1:5" x14ac:dyDescent="0.15">
      <c r="A54" s="94"/>
      <c r="B54" s="94" t="s">
        <v>274</v>
      </c>
      <c r="C54" s="94" t="s">
        <v>938</v>
      </c>
      <c r="D54" s="89" t="str">
        <f t="shared" si="3"/>
        <v>畑交付対象外（田畑混在地）</v>
      </c>
      <c r="E54" s="518">
        <f t="shared" si="4"/>
        <v>0</v>
      </c>
    </row>
    <row r="55" spans="1:5" x14ac:dyDescent="0.15">
      <c r="A55" s="94"/>
      <c r="B55" s="94" t="s">
        <v>274</v>
      </c>
      <c r="C55" s="94" t="s">
        <v>939</v>
      </c>
      <c r="D55" s="89" t="str">
        <f t="shared" si="3"/>
        <v>畑交付対象外（田畑混在地以外）</v>
      </c>
      <c r="E55" s="518">
        <f t="shared" si="4"/>
        <v>0</v>
      </c>
    </row>
    <row r="56" spans="1:5" x14ac:dyDescent="0.15">
      <c r="A56" s="94"/>
      <c r="B56" s="94" t="s">
        <v>274</v>
      </c>
      <c r="C56" s="94" t="s">
        <v>273</v>
      </c>
      <c r="D56" s="89" t="str">
        <f t="shared" si="3"/>
        <v>畑協定に含めない管理すべき農用地</v>
      </c>
      <c r="E56" s="518">
        <f t="shared" si="4"/>
        <v>0</v>
      </c>
    </row>
    <row r="57" spans="1:5" x14ac:dyDescent="0.15">
      <c r="A57" s="94"/>
      <c r="B57" s="94" t="s">
        <v>275</v>
      </c>
      <c r="C57" s="94" t="s">
        <v>229</v>
      </c>
      <c r="D57" s="89" t="str">
        <f t="shared" si="3"/>
        <v>草地急傾斜</v>
      </c>
      <c r="E57" s="518">
        <f t="shared" si="4"/>
        <v>8400</v>
      </c>
    </row>
    <row r="58" spans="1:5" x14ac:dyDescent="0.15">
      <c r="A58" s="94"/>
      <c r="B58" s="94" t="s">
        <v>275</v>
      </c>
      <c r="C58" s="94" t="s">
        <v>270</v>
      </c>
      <c r="D58" s="89" t="str">
        <f t="shared" si="3"/>
        <v>草地緩傾斜</v>
      </c>
      <c r="E58" s="518">
        <f t="shared" si="4"/>
        <v>2400</v>
      </c>
    </row>
    <row r="59" spans="1:5" x14ac:dyDescent="0.15">
      <c r="A59" s="94"/>
      <c r="B59" s="94" t="s">
        <v>275</v>
      </c>
      <c r="C59" s="94" t="s">
        <v>271</v>
      </c>
      <c r="D59" s="89" t="str">
        <f t="shared" si="3"/>
        <v>草地高齢化・耕作放棄率</v>
      </c>
      <c r="E59" s="518">
        <f t="shared" si="4"/>
        <v>2400</v>
      </c>
    </row>
    <row r="60" spans="1:5" x14ac:dyDescent="0.15">
      <c r="A60" s="94"/>
      <c r="B60" s="94" t="s">
        <v>275</v>
      </c>
      <c r="C60" s="94" t="s">
        <v>277</v>
      </c>
      <c r="D60" s="89" t="str">
        <f t="shared" si="3"/>
        <v>草地草地比率の高い草地</v>
      </c>
      <c r="E60" s="518">
        <f t="shared" si="4"/>
        <v>1200</v>
      </c>
    </row>
    <row r="61" spans="1:5" x14ac:dyDescent="0.15">
      <c r="A61" s="94"/>
      <c r="B61" s="94" t="s">
        <v>275</v>
      </c>
      <c r="C61" s="94" t="s">
        <v>230</v>
      </c>
      <c r="D61" s="89" t="str">
        <f t="shared" si="3"/>
        <v>草地特認基準</v>
      </c>
      <c r="E61" s="518">
        <f t="shared" si="4"/>
        <v>2400</v>
      </c>
    </row>
    <row r="62" spans="1:5" x14ac:dyDescent="0.15">
      <c r="A62" s="94"/>
      <c r="B62" s="94" t="s">
        <v>275</v>
      </c>
      <c r="C62" s="94" t="s">
        <v>940</v>
      </c>
      <c r="D62" s="89" t="str">
        <f t="shared" si="3"/>
        <v>草地交付対象外（田草地混在地）</v>
      </c>
      <c r="E62" s="518">
        <f t="shared" si="4"/>
        <v>0</v>
      </c>
    </row>
    <row r="63" spans="1:5" x14ac:dyDescent="0.15">
      <c r="A63" s="94"/>
      <c r="B63" s="94" t="s">
        <v>275</v>
      </c>
      <c r="C63" s="94" t="s">
        <v>942</v>
      </c>
      <c r="D63" s="89" t="str">
        <f t="shared" si="3"/>
        <v>草地交付対象外（田草地混在地以外）</v>
      </c>
      <c r="E63" s="518">
        <f t="shared" si="4"/>
        <v>0</v>
      </c>
    </row>
    <row r="64" spans="1:5" x14ac:dyDescent="0.15">
      <c r="A64" s="94"/>
      <c r="B64" s="94" t="s">
        <v>275</v>
      </c>
      <c r="C64" s="94" t="s">
        <v>273</v>
      </c>
      <c r="D64" s="89" t="str">
        <f t="shared" si="3"/>
        <v>草地協定に含めない管理すべき農用地</v>
      </c>
      <c r="E64" s="518">
        <f t="shared" si="4"/>
        <v>0</v>
      </c>
    </row>
    <row r="65" spans="1:5" x14ac:dyDescent="0.15">
      <c r="A65" s="94"/>
      <c r="B65" s="94" t="s">
        <v>276</v>
      </c>
      <c r="C65" s="94" t="s">
        <v>229</v>
      </c>
      <c r="D65" s="89" t="str">
        <f t="shared" si="3"/>
        <v>採草放牧地急傾斜</v>
      </c>
      <c r="E65" s="518">
        <f t="shared" si="4"/>
        <v>800</v>
      </c>
    </row>
    <row r="66" spans="1:5" x14ac:dyDescent="0.15">
      <c r="A66" s="94"/>
      <c r="B66" s="94" t="s">
        <v>276</v>
      </c>
      <c r="C66" s="94" t="s">
        <v>270</v>
      </c>
      <c r="D66" s="89" t="str">
        <f t="shared" si="3"/>
        <v>採草放牧地緩傾斜</v>
      </c>
      <c r="E66" s="518">
        <f t="shared" si="4"/>
        <v>240</v>
      </c>
    </row>
    <row r="67" spans="1:5" x14ac:dyDescent="0.15">
      <c r="A67" s="94"/>
      <c r="B67" s="94" t="s">
        <v>276</v>
      </c>
      <c r="C67" s="94" t="s">
        <v>230</v>
      </c>
      <c r="D67" s="89" t="str">
        <f t="shared" si="3"/>
        <v>採草放牧地特認基準</v>
      </c>
      <c r="E67" s="518">
        <f t="shared" si="4"/>
        <v>240</v>
      </c>
    </row>
    <row r="68" spans="1:5" x14ac:dyDescent="0.15">
      <c r="A68" s="94"/>
      <c r="B68" s="94" t="s">
        <v>276</v>
      </c>
      <c r="C68" s="94" t="s">
        <v>941</v>
      </c>
      <c r="D68" s="89" t="str">
        <f t="shared" si="3"/>
        <v>採草放牧地交付対象外（田採草放牧地混在地）</v>
      </c>
      <c r="E68" s="518">
        <f t="shared" si="4"/>
        <v>0</v>
      </c>
    </row>
    <row r="69" spans="1:5" x14ac:dyDescent="0.15">
      <c r="A69" s="94"/>
      <c r="B69" s="94" t="s">
        <v>276</v>
      </c>
      <c r="C69" s="94" t="s">
        <v>943</v>
      </c>
      <c r="D69" s="89" t="str">
        <f t="shared" si="3"/>
        <v>採草放牧地交付対象外（田採草放牧地混在地以外）</v>
      </c>
      <c r="E69" s="518">
        <f t="shared" si="4"/>
        <v>0</v>
      </c>
    </row>
    <row r="70" spans="1:5" x14ac:dyDescent="0.15">
      <c r="A70" s="94"/>
      <c r="B70" s="94" t="s">
        <v>276</v>
      </c>
      <c r="C70" s="94" t="s">
        <v>273</v>
      </c>
      <c r="D70" s="89" t="str">
        <f t="shared" si="3"/>
        <v>採草放牧地協定に含めない管理すべき農用地</v>
      </c>
      <c r="E70" s="518">
        <f t="shared" si="4"/>
        <v>0</v>
      </c>
    </row>
    <row r="74" spans="1:5" x14ac:dyDescent="0.15">
      <c r="A74" t="s">
        <v>280</v>
      </c>
    </row>
    <row r="75" spans="1:5" x14ac:dyDescent="0.15">
      <c r="A75" s="94" t="s">
        <v>346</v>
      </c>
    </row>
    <row r="76" spans="1:5" x14ac:dyDescent="0.15">
      <c r="A76" s="94" t="s">
        <v>448</v>
      </c>
    </row>
    <row r="77" spans="1:5" x14ac:dyDescent="0.15">
      <c r="A77" s="96" t="s">
        <v>449</v>
      </c>
    </row>
    <row r="78" spans="1:5" x14ac:dyDescent="0.15">
      <c r="A78" s="96" t="s">
        <v>450</v>
      </c>
    </row>
    <row r="79" spans="1:5" x14ac:dyDescent="0.15">
      <c r="A79" s="94" t="s">
        <v>281</v>
      </c>
    </row>
    <row r="80" spans="1:5" x14ac:dyDescent="0.15">
      <c r="A80" s="94" t="s">
        <v>347</v>
      </c>
    </row>
    <row r="81" spans="1:1" x14ac:dyDescent="0.15">
      <c r="A81" s="94"/>
    </row>
    <row r="82" spans="1:1" x14ac:dyDescent="0.15">
      <c r="A82" s="94"/>
    </row>
  </sheetData>
  <phoneticPr fontId="3"/>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D29"/>
  <sheetViews>
    <sheetView showGridLines="0" view="pageBreakPreview" zoomScale="90" zoomScaleNormal="90" zoomScaleSheetLayoutView="90" workbookViewId="0">
      <selection activeCell="G6" sqref="G6:Q6"/>
    </sheetView>
  </sheetViews>
  <sheetFormatPr defaultColWidth="9" defaultRowHeight="14.25" x14ac:dyDescent="0.15"/>
  <cols>
    <col min="1" max="1" width="5.5" style="80" customWidth="1"/>
    <col min="2" max="2" width="6.375" style="80" customWidth="1"/>
    <col min="3" max="3" width="4.125" style="80" customWidth="1"/>
    <col min="4" max="4" width="43.75" style="80" customWidth="1"/>
    <col min="5" max="5" width="26.375" style="80" customWidth="1"/>
    <col min="6" max="6" width="5.5" style="80" customWidth="1"/>
    <col min="7" max="11" width="4.25" style="80" customWidth="1"/>
    <col min="12" max="17" width="2.625" style="80" customWidth="1"/>
    <col min="18" max="16384" width="9" style="80"/>
  </cols>
  <sheetData>
    <row r="1" spans="1:30" ht="27.75" customHeight="1" x14ac:dyDescent="0.15">
      <c r="A1" s="377" t="s">
        <v>835</v>
      </c>
      <c r="Q1" s="87"/>
      <c r="R1" s="87"/>
      <c r="AD1" s="80" t="s">
        <v>9</v>
      </c>
    </row>
    <row r="2" spans="1:30" ht="27.75" customHeight="1" x14ac:dyDescent="0.15">
      <c r="A2" s="294"/>
      <c r="E2" s="447"/>
      <c r="Q2" s="87"/>
      <c r="R2" s="87"/>
    </row>
    <row r="3" spans="1:30" ht="27.75" customHeight="1" x14ac:dyDescent="0.15">
      <c r="A3" s="294"/>
      <c r="E3" s="470" t="s">
        <v>836</v>
      </c>
      <c r="Q3" s="87"/>
      <c r="R3" s="87"/>
    </row>
    <row r="4" spans="1:30" s="450" customFormat="1" ht="25.5" customHeight="1" x14ac:dyDescent="0.15">
      <c r="A4" s="683" t="s">
        <v>881</v>
      </c>
      <c r="B4" s="683"/>
      <c r="C4" s="448" t="s">
        <v>879</v>
      </c>
      <c r="D4" s="449"/>
      <c r="E4" s="293"/>
      <c r="F4" s="80"/>
      <c r="G4" s="80"/>
    </row>
    <row r="5" spans="1:30" ht="24" customHeight="1" x14ac:dyDescent="0.15">
      <c r="A5" s="451"/>
      <c r="B5" s="451"/>
      <c r="C5" s="451"/>
      <c r="D5" s="451"/>
      <c r="E5" s="591" t="str">
        <f>はじめに!D5&amp;""</f>
        <v/>
      </c>
    </row>
    <row r="6" spans="1:30" ht="24" customHeight="1" x14ac:dyDescent="0.15">
      <c r="A6" s="451"/>
      <c r="B6" s="451"/>
      <c r="C6" s="451"/>
      <c r="D6" s="451"/>
      <c r="E6" s="592" t="str">
        <f>はじめに!D6&amp;""</f>
        <v/>
      </c>
    </row>
    <row r="7" spans="1:30" ht="26.25" customHeight="1" x14ac:dyDescent="0.15">
      <c r="A7" s="451"/>
      <c r="B7" s="451"/>
      <c r="C7" s="451"/>
      <c r="D7" s="451"/>
      <c r="E7" s="293"/>
    </row>
    <row r="8" spans="1:30" s="450" customFormat="1" ht="25.5" customHeight="1" x14ac:dyDescent="0.15">
      <c r="A8" s="684" t="s">
        <v>837</v>
      </c>
      <c r="B8" s="684"/>
      <c r="C8" s="684"/>
      <c r="D8" s="684"/>
      <c r="E8" s="684"/>
      <c r="F8" s="684"/>
      <c r="G8" s="80"/>
    </row>
    <row r="9" spans="1:30" s="450" customFormat="1" ht="25.5" customHeight="1" x14ac:dyDescent="0.15">
      <c r="A9" s="452"/>
      <c r="B9" s="293"/>
      <c r="C9" s="293"/>
      <c r="D9" s="293"/>
      <c r="E9" s="293"/>
      <c r="F9" s="80"/>
      <c r="G9" s="80"/>
    </row>
    <row r="10" spans="1:30" s="453" customFormat="1" ht="45.75" customHeight="1" x14ac:dyDescent="0.15">
      <c r="A10" s="685" t="s">
        <v>838</v>
      </c>
      <c r="B10" s="685"/>
      <c r="C10" s="685"/>
      <c r="D10" s="685"/>
      <c r="E10" s="685"/>
      <c r="F10" s="685"/>
    </row>
    <row r="11" spans="1:30" s="453" customFormat="1" ht="18" customHeight="1" x14ac:dyDescent="0.15"/>
    <row r="12" spans="1:30" s="450" customFormat="1" ht="25.5" customHeight="1" x14ac:dyDescent="0.15">
      <c r="A12" s="686"/>
      <c r="B12" s="686"/>
      <c r="C12" s="686"/>
      <c r="D12" s="686"/>
      <c r="E12" s="686"/>
      <c r="F12" s="686"/>
      <c r="G12" s="80"/>
      <c r="H12" s="80"/>
      <c r="I12" s="80"/>
      <c r="J12" s="80"/>
    </row>
    <row r="13" spans="1:30" s="453" customFormat="1" ht="24.75" customHeight="1" x14ac:dyDescent="0.15">
      <c r="A13" s="453" t="s">
        <v>839</v>
      </c>
    </row>
    <row r="14" spans="1:30" s="450" customFormat="1" ht="24.75" customHeight="1" x14ac:dyDescent="0.15">
      <c r="A14" s="687"/>
      <c r="B14" s="687"/>
      <c r="C14" s="687"/>
      <c r="D14" s="687"/>
      <c r="E14" s="687"/>
      <c r="F14" s="687"/>
      <c r="G14" s="88"/>
      <c r="H14" s="88"/>
      <c r="I14" s="88"/>
      <c r="J14" s="88"/>
    </row>
    <row r="15" spans="1:30" s="453" customFormat="1" ht="24.75" customHeight="1" x14ac:dyDescent="0.15">
      <c r="A15" s="453" t="s">
        <v>840</v>
      </c>
    </row>
    <row r="16" spans="1:30" ht="24.75" customHeight="1" x14ac:dyDescent="0.15">
      <c r="B16" s="480" t="s">
        <v>30</v>
      </c>
      <c r="C16" s="294" t="s">
        <v>841</v>
      </c>
      <c r="D16" s="455"/>
      <c r="E16" s="455"/>
    </row>
    <row r="17" spans="1:6" ht="24.75" customHeight="1" x14ac:dyDescent="0.15">
      <c r="B17" s="471" t="s">
        <v>883</v>
      </c>
      <c r="C17" s="679" t="s">
        <v>842</v>
      </c>
      <c r="D17" s="679"/>
      <c r="E17" s="679"/>
    </row>
    <row r="18" spans="1:6" ht="24.75" customHeight="1" x14ac:dyDescent="0.15">
      <c r="B18" s="480" t="s">
        <v>30</v>
      </c>
      <c r="C18" s="679" t="s">
        <v>843</v>
      </c>
      <c r="D18" s="679"/>
      <c r="E18" s="679"/>
    </row>
    <row r="19" spans="1:6" ht="24.75" customHeight="1" x14ac:dyDescent="0.15">
      <c r="A19" s="680"/>
      <c r="B19" s="680"/>
      <c r="C19" s="680"/>
      <c r="D19" s="680"/>
      <c r="E19" s="680"/>
      <c r="F19" s="680"/>
    </row>
    <row r="20" spans="1:6" s="453" customFormat="1" ht="24.75" customHeight="1" x14ac:dyDescent="0.15">
      <c r="A20" s="453" t="s">
        <v>844</v>
      </c>
    </row>
    <row r="21" spans="1:6" s="453" customFormat="1" ht="24.75" customHeight="1" x14ac:dyDescent="0.15">
      <c r="B21" s="480" t="s">
        <v>30</v>
      </c>
      <c r="C21" s="681" t="s">
        <v>845</v>
      </c>
      <c r="D21" s="681"/>
      <c r="E21" s="681"/>
    </row>
    <row r="22" spans="1:6" s="453" customFormat="1" ht="24.75" customHeight="1" x14ac:dyDescent="0.15">
      <c r="B22" s="454"/>
      <c r="C22" s="456"/>
      <c r="D22" s="456"/>
      <c r="E22" s="456"/>
    </row>
    <row r="23" spans="1:6" s="453" customFormat="1" ht="72" customHeight="1" x14ac:dyDescent="0.15">
      <c r="B23" s="682" t="s">
        <v>846</v>
      </c>
      <c r="C23" s="682"/>
      <c r="D23" s="682"/>
      <c r="E23" s="682"/>
      <c r="F23" s="457"/>
    </row>
    <row r="24" spans="1:6" s="453" customFormat="1" ht="9.75" customHeight="1" x14ac:dyDescent="0.15">
      <c r="B24" s="456"/>
      <c r="C24" s="456"/>
      <c r="D24" s="456"/>
    </row>
    <row r="25" spans="1:6" ht="25.5" customHeight="1" x14ac:dyDescent="0.15">
      <c r="B25" s="480" t="s">
        <v>30</v>
      </c>
      <c r="C25" s="80" t="s">
        <v>847</v>
      </c>
    </row>
    <row r="26" spans="1:6" ht="25.5" customHeight="1" x14ac:dyDescent="0.15">
      <c r="B26" s="454"/>
    </row>
    <row r="27" spans="1:6" ht="25.5" customHeight="1" x14ac:dyDescent="0.15">
      <c r="A27" s="80" t="s">
        <v>848</v>
      </c>
    </row>
    <row r="28" spans="1:6" ht="25.5" customHeight="1" x14ac:dyDescent="0.15">
      <c r="A28" s="458" t="s">
        <v>849</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51"/>
  <sheetViews>
    <sheetView showGridLines="0" view="pageBreakPreview" zoomScaleNormal="100" zoomScaleSheetLayoutView="100" workbookViewId="0">
      <selection activeCell="G6" sqref="G6:Q6"/>
    </sheetView>
  </sheetViews>
  <sheetFormatPr defaultColWidth="9" defaultRowHeight="18" customHeight="1" x14ac:dyDescent="0.15"/>
  <cols>
    <col min="1" max="4" width="2.625" style="459" customWidth="1"/>
    <col min="5" max="5" width="5" style="459" customWidth="1"/>
    <col min="6" max="6" width="38.875" style="459" customWidth="1"/>
    <col min="7" max="7" width="23.625" style="459" customWidth="1"/>
    <col min="8" max="8" width="4.625" style="459" customWidth="1"/>
    <col min="9" max="9" width="3.5" style="459" customWidth="1"/>
    <col min="10" max="10" width="9" style="459"/>
    <col min="11" max="11" width="5.75" style="459" customWidth="1"/>
    <col min="12" max="16384" width="9" style="459"/>
  </cols>
  <sheetData>
    <row r="1" spans="1:8" ht="18" customHeight="1" x14ac:dyDescent="0.15">
      <c r="A1" s="294"/>
    </row>
    <row r="3" spans="1:8" ht="18" customHeight="1" x14ac:dyDescent="0.15">
      <c r="A3" s="698" t="s">
        <v>850</v>
      </c>
      <c r="B3" s="698"/>
      <c r="C3" s="698"/>
      <c r="D3" s="698"/>
      <c r="E3" s="698"/>
      <c r="F3" s="698"/>
      <c r="G3" s="698"/>
      <c r="H3" s="698"/>
    </row>
    <row r="5" spans="1:8" ht="24.95" customHeight="1" x14ac:dyDescent="0.15">
      <c r="G5" s="699" t="str">
        <f>参４_申請!E3</f>
        <v>年　　月　　日</v>
      </c>
      <c r="H5" s="699"/>
    </row>
    <row r="6" spans="1:8" ht="24.95" customHeight="1" x14ac:dyDescent="0.15">
      <c r="G6" s="700" t="str">
        <f>はじめに!D5&amp;""</f>
        <v/>
      </c>
      <c r="H6" s="700"/>
    </row>
    <row r="7" spans="1:8" ht="9.75" customHeight="1" x14ac:dyDescent="0.15"/>
    <row r="8" spans="1:8" ht="18" customHeight="1" x14ac:dyDescent="0.15">
      <c r="A8" s="460" t="s">
        <v>851</v>
      </c>
      <c r="B8" s="460"/>
    </row>
    <row r="9" spans="1:8" ht="15.2" customHeight="1" x14ac:dyDescent="0.15">
      <c r="A9" s="460"/>
      <c r="B9" s="460"/>
    </row>
    <row r="10" spans="1:8" ht="18" customHeight="1" x14ac:dyDescent="0.15">
      <c r="A10" s="459" t="s">
        <v>852</v>
      </c>
    </row>
    <row r="11" spans="1:8" ht="30.6" customHeight="1" x14ac:dyDescent="0.15">
      <c r="B11" s="688" t="s">
        <v>853</v>
      </c>
      <c r="C11" s="688"/>
      <c r="D11" s="688"/>
      <c r="E11" s="688"/>
      <c r="F11" s="688"/>
      <c r="G11" s="688"/>
      <c r="H11" s="688"/>
    </row>
    <row r="12" spans="1:8" ht="15.2" customHeight="1" x14ac:dyDescent="0.15">
      <c r="B12" s="461"/>
      <c r="C12" s="461"/>
      <c r="D12" s="461"/>
      <c r="E12" s="461"/>
      <c r="F12" s="461"/>
      <c r="G12" s="461"/>
      <c r="H12" s="461"/>
    </row>
    <row r="13" spans="1:8" ht="18" customHeight="1" x14ac:dyDescent="0.15">
      <c r="A13" s="459" t="s">
        <v>854</v>
      </c>
    </row>
    <row r="14" spans="1:8" ht="30.6" customHeight="1" x14ac:dyDescent="0.15">
      <c r="B14" s="688" t="s">
        <v>855</v>
      </c>
      <c r="C14" s="688"/>
      <c r="D14" s="688"/>
      <c r="E14" s="688"/>
      <c r="F14" s="688"/>
      <c r="G14" s="688"/>
      <c r="H14" s="688"/>
    </row>
    <row r="15" spans="1:8" ht="15.2" customHeight="1" x14ac:dyDescent="0.15">
      <c r="B15" s="462"/>
      <c r="C15" s="463"/>
      <c r="D15" s="462"/>
      <c r="E15" s="462"/>
      <c r="F15" s="462"/>
      <c r="G15" s="462"/>
      <c r="H15" s="462"/>
    </row>
    <row r="16" spans="1:8" ht="18" customHeight="1" x14ac:dyDescent="0.15">
      <c r="A16" s="460" t="s">
        <v>856</v>
      </c>
      <c r="B16" s="460"/>
    </row>
    <row r="17" spans="1:8" ht="18" customHeight="1" x14ac:dyDescent="0.15">
      <c r="A17" s="459" t="s">
        <v>857</v>
      </c>
    </row>
    <row r="18" spans="1:8" ht="18" customHeight="1" x14ac:dyDescent="0.15">
      <c r="A18" s="459" t="s">
        <v>858</v>
      </c>
    </row>
    <row r="19" spans="1:8" ht="18" customHeight="1" x14ac:dyDescent="0.15">
      <c r="C19" s="701" t="s">
        <v>859</v>
      </c>
      <c r="D19" s="702"/>
      <c r="E19" s="702"/>
      <c r="F19" s="702"/>
      <c r="G19" s="702"/>
      <c r="H19" s="703"/>
    </row>
    <row r="20" spans="1:8" ht="36" customHeight="1" x14ac:dyDescent="0.15">
      <c r="C20" s="704"/>
      <c r="D20" s="705"/>
      <c r="E20" s="710"/>
      <c r="F20" s="711" t="s">
        <v>860</v>
      </c>
      <c r="G20" s="711"/>
      <c r="H20" s="711"/>
    </row>
    <row r="21" spans="1:8" ht="40.5" customHeight="1" x14ac:dyDescent="0.15">
      <c r="C21" s="706"/>
      <c r="D21" s="707"/>
      <c r="E21" s="710"/>
      <c r="F21" s="711"/>
      <c r="G21" s="711"/>
      <c r="H21" s="711"/>
    </row>
    <row r="22" spans="1:8" ht="18" customHeight="1" x14ac:dyDescent="0.15">
      <c r="C22" s="706"/>
      <c r="D22" s="707"/>
      <c r="E22" s="710"/>
      <c r="F22" s="711" t="s">
        <v>861</v>
      </c>
      <c r="G22" s="711"/>
      <c r="H22" s="711"/>
    </row>
    <row r="23" spans="1:8" ht="27.75" customHeight="1" x14ac:dyDescent="0.15">
      <c r="C23" s="708"/>
      <c r="D23" s="709"/>
      <c r="E23" s="710"/>
      <c r="F23" s="711"/>
      <c r="G23" s="711"/>
      <c r="H23" s="711"/>
    </row>
    <row r="24" spans="1:8" s="464" customFormat="1" ht="24.95" customHeight="1" x14ac:dyDescent="0.15">
      <c r="C24" s="696" t="s">
        <v>80</v>
      </c>
      <c r="D24" s="697"/>
      <c r="E24" s="693" t="s">
        <v>862</v>
      </c>
      <c r="F24" s="693"/>
      <c r="G24" s="693"/>
      <c r="H24" s="693"/>
    </row>
    <row r="25" spans="1:8" s="464" customFormat="1" ht="24.95" customHeight="1" x14ac:dyDescent="0.15">
      <c r="C25" s="691"/>
      <c r="D25" s="692"/>
      <c r="E25" s="693" t="s">
        <v>863</v>
      </c>
      <c r="F25" s="693"/>
      <c r="G25" s="693"/>
      <c r="H25" s="693"/>
    </row>
    <row r="26" spans="1:8" s="464" customFormat="1" ht="24.95" customHeight="1" x14ac:dyDescent="0.15">
      <c r="C26" s="691"/>
      <c r="D26" s="692"/>
      <c r="E26" s="693" t="s">
        <v>864</v>
      </c>
      <c r="F26" s="693"/>
      <c r="G26" s="693"/>
      <c r="H26" s="693"/>
    </row>
    <row r="27" spans="1:8" ht="15.2" customHeight="1" x14ac:dyDescent="0.15">
      <c r="C27" s="465"/>
      <c r="D27" s="465"/>
    </row>
    <row r="28" spans="1:8" ht="18" customHeight="1" x14ac:dyDescent="0.15">
      <c r="A28" s="459" t="s">
        <v>865</v>
      </c>
    </row>
    <row r="29" spans="1:8" ht="18" customHeight="1" x14ac:dyDescent="0.15">
      <c r="C29" s="688" t="s">
        <v>866</v>
      </c>
      <c r="D29" s="688"/>
      <c r="E29" s="688"/>
      <c r="F29" s="688"/>
      <c r="G29" s="688"/>
      <c r="H29" s="688"/>
    </row>
    <row r="30" spans="1:8" ht="18" customHeight="1" x14ac:dyDescent="0.15">
      <c r="C30" s="688"/>
      <c r="D30" s="688"/>
      <c r="E30" s="688"/>
      <c r="F30" s="688"/>
      <c r="G30" s="688"/>
      <c r="H30" s="688"/>
    </row>
    <row r="31" spans="1:8" ht="18" customHeight="1" x14ac:dyDescent="0.15">
      <c r="C31" s="466"/>
      <c r="D31" s="466"/>
      <c r="E31" s="466"/>
      <c r="F31" s="466"/>
      <c r="G31" s="466"/>
      <c r="H31" s="466"/>
    </row>
    <row r="32" spans="1:8" ht="18" customHeight="1" x14ac:dyDescent="0.15">
      <c r="A32" s="459" t="s">
        <v>867</v>
      </c>
    </row>
    <row r="33" spans="1:8" ht="18" customHeight="1" x14ac:dyDescent="0.15">
      <c r="A33" s="459" t="s">
        <v>868</v>
      </c>
    </row>
    <row r="34" spans="1:8" ht="18" customHeight="1" x14ac:dyDescent="0.15">
      <c r="A34" s="459" t="s">
        <v>869</v>
      </c>
    </row>
    <row r="35" spans="1:8" ht="45.6" customHeight="1" x14ac:dyDescent="0.15">
      <c r="C35" s="694" t="s">
        <v>1065</v>
      </c>
      <c r="D35" s="694"/>
      <c r="E35" s="695"/>
      <c r="F35" s="695"/>
      <c r="G35" s="695"/>
      <c r="H35" s="695"/>
    </row>
    <row r="36" spans="1:8" ht="45.6" customHeight="1" x14ac:dyDescent="0.15">
      <c r="C36" s="695"/>
      <c r="D36" s="695"/>
      <c r="E36" s="695"/>
      <c r="F36" s="695"/>
      <c r="G36" s="695"/>
      <c r="H36" s="695"/>
    </row>
    <row r="38" spans="1:8" ht="18" customHeight="1" x14ac:dyDescent="0.15">
      <c r="A38" s="459" t="s">
        <v>870</v>
      </c>
    </row>
    <row r="39" spans="1:8" ht="22.9" customHeight="1" x14ac:dyDescent="0.15">
      <c r="C39" s="688" t="s">
        <v>1066</v>
      </c>
      <c r="D39" s="688"/>
      <c r="E39" s="688"/>
      <c r="F39" s="688"/>
      <c r="G39" s="688"/>
      <c r="H39" s="688"/>
    </row>
    <row r="40" spans="1:8" ht="22.9" customHeight="1" x14ac:dyDescent="0.15">
      <c r="C40" s="688"/>
      <c r="D40" s="688"/>
      <c r="E40" s="688"/>
      <c r="F40" s="688"/>
      <c r="G40" s="688"/>
      <c r="H40" s="688"/>
    </row>
    <row r="41" spans="1:8" ht="22.9" customHeight="1" x14ac:dyDescent="0.15">
      <c r="C41" s="688"/>
      <c r="D41" s="688"/>
      <c r="E41" s="688"/>
      <c r="F41" s="688"/>
      <c r="G41" s="688"/>
      <c r="H41" s="688"/>
    </row>
    <row r="42" spans="1:8" ht="22.9" customHeight="1" x14ac:dyDescent="0.15">
      <c r="C42" s="688"/>
      <c r="D42" s="688"/>
      <c r="E42" s="688"/>
      <c r="F42" s="688"/>
      <c r="G42" s="688"/>
      <c r="H42" s="688"/>
    </row>
    <row r="43" spans="1:8" ht="50.25" customHeight="1" x14ac:dyDescent="0.15">
      <c r="C43" s="688"/>
      <c r="D43" s="688"/>
      <c r="E43" s="688"/>
      <c r="F43" s="688"/>
      <c r="G43" s="688"/>
      <c r="H43" s="688"/>
    </row>
    <row r="44" spans="1:8" ht="15.2" customHeight="1" x14ac:dyDescent="0.15">
      <c r="C44" s="467"/>
      <c r="D44" s="467"/>
      <c r="E44" s="467"/>
      <c r="F44" s="467"/>
      <c r="G44" s="467"/>
      <c r="H44" s="467"/>
    </row>
    <row r="45" spans="1:8" ht="18" customHeight="1" x14ac:dyDescent="0.15">
      <c r="A45" s="460" t="s">
        <v>871</v>
      </c>
      <c r="B45" s="460"/>
    </row>
    <row r="46" spans="1:8" ht="93" customHeight="1" x14ac:dyDescent="0.15">
      <c r="C46" s="688" t="s">
        <v>872</v>
      </c>
      <c r="D46" s="688"/>
      <c r="E46" s="688"/>
      <c r="F46" s="688"/>
      <c r="G46" s="688"/>
      <c r="H46" s="688"/>
    </row>
    <row r="47" spans="1:8" ht="16.149999999999999" customHeight="1" x14ac:dyDescent="0.15"/>
    <row r="48" spans="1:8" ht="18" customHeight="1" x14ac:dyDescent="0.15">
      <c r="A48" s="460" t="s">
        <v>873</v>
      </c>
      <c r="B48" s="460"/>
    </row>
    <row r="49" spans="1:8" ht="87.6" customHeight="1" x14ac:dyDescent="0.15">
      <c r="C49" s="688" t="s">
        <v>874</v>
      </c>
      <c r="D49" s="688"/>
      <c r="E49" s="688"/>
      <c r="F49" s="688"/>
      <c r="G49" s="688"/>
      <c r="H49" s="688"/>
    </row>
    <row r="50" spans="1:8" ht="18.600000000000001" customHeight="1" x14ac:dyDescent="0.15">
      <c r="A50" s="468" t="s">
        <v>15</v>
      </c>
      <c r="B50" s="469"/>
      <c r="C50" s="469"/>
      <c r="D50" s="469"/>
      <c r="E50" s="469"/>
      <c r="F50" s="469"/>
      <c r="G50" s="469"/>
      <c r="H50" s="469"/>
    </row>
    <row r="51" spans="1:8" ht="51.6" customHeight="1" x14ac:dyDescent="0.15">
      <c r="A51" s="689" t="s">
        <v>875</v>
      </c>
      <c r="B51" s="690"/>
      <c r="C51" s="690"/>
      <c r="D51" s="690"/>
      <c r="E51" s="690"/>
      <c r="F51" s="690"/>
      <c r="G51" s="690"/>
      <c r="H51" s="690"/>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pageSetUpPr fitToPage="1"/>
  </sheetPr>
  <dimension ref="A1:AN321"/>
  <sheetViews>
    <sheetView showGridLines="0" view="pageBreakPreview" zoomScaleNormal="64" zoomScaleSheetLayoutView="100" workbookViewId="0">
      <selection activeCell="D19" sqref="D19"/>
    </sheetView>
  </sheetViews>
  <sheetFormatPr defaultColWidth="4.125" defaultRowHeight="18" customHeight="1" x14ac:dyDescent="0.15"/>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x14ac:dyDescent="0.15">
      <c r="A1" s="256"/>
      <c r="B1" s="256"/>
      <c r="C1" s="256"/>
      <c r="D1" s="256"/>
      <c r="E1" s="256"/>
      <c r="F1" s="256"/>
      <c r="G1" s="256"/>
      <c r="H1" s="256"/>
      <c r="I1" s="256"/>
      <c r="J1" s="256"/>
      <c r="K1" s="256"/>
      <c r="L1" s="256"/>
      <c r="M1" s="256"/>
      <c r="N1" s="256"/>
      <c r="O1" s="256"/>
      <c r="P1" s="256"/>
      <c r="Q1" s="256"/>
      <c r="R1" s="256"/>
      <c r="S1" s="256"/>
      <c r="T1" s="256"/>
    </row>
    <row r="2" spans="1:21" s="2" customFormat="1" ht="24" customHeight="1" x14ac:dyDescent="0.15">
      <c r="A2" s="223"/>
      <c r="B2" s="217"/>
      <c r="C2" s="217"/>
      <c r="D2" s="257"/>
      <c r="E2" s="257"/>
      <c r="F2" s="217"/>
      <c r="G2" s="217"/>
      <c r="H2" s="217"/>
      <c r="I2" s="217"/>
      <c r="J2" s="217"/>
      <c r="K2" s="217"/>
      <c r="L2" s="217"/>
      <c r="M2" s="217"/>
      <c r="N2" s="217"/>
      <c r="O2" s="217"/>
      <c r="P2" s="217"/>
      <c r="Q2" s="217"/>
      <c r="R2" s="831" t="s">
        <v>892</v>
      </c>
      <c r="S2" s="832"/>
      <c r="T2" s="217"/>
    </row>
    <row r="3" spans="1:21" s="2" customFormat="1" ht="42.75" customHeight="1" x14ac:dyDescent="0.15">
      <c r="A3" s="258"/>
      <c r="B3" s="217"/>
      <c r="C3" s="217"/>
      <c r="D3" s="257"/>
      <c r="E3" s="257"/>
      <c r="F3" s="259"/>
      <c r="G3" s="217"/>
      <c r="H3" s="217"/>
      <c r="I3" s="217"/>
      <c r="J3" s="217"/>
      <c r="K3" s="217"/>
      <c r="L3" s="217"/>
      <c r="M3" s="217"/>
      <c r="N3" s="217"/>
      <c r="O3" s="217"/>
      <c r="P3" s="217"/>
      <c r="Q3" s="217"/>
      <c r="R3" s="217"/>
      <c r="S3" s="217"/>
      <c r="T3" s="217"/>
    </row>
    <row r="4" spans="1:21" s="2" customFormat="1" ht="76.5" customHeight="1" x14ac:dyDescent="0.15">
      <c r="A4" s="217"/>
      <c r="B4" s="854" t="s">
        <v>882</v>
      </c>
      <c r="C4" s="855"/>
      <c r="D4" s="855"/>
      <c r="E4" s="855"/>
      <c r="F4" s="855"/>
      <c r="G4" s="855"/>
      <c r="H4" s="855"/>
      <c r="I4" s="855"/>
      <c r="J4" s="855"/>
      <c r="K4" s="855"/>
      <c r="L4" s="855"/>
      <c r="M4" s="855"/>
      <c r="N4" s="855"/>
      <c r="O4" s="855"/>
      <c r="P4" s="855"/>
      <c r="Q4" s="855"/>
      <c r="R4" s="855"/>
      <c r="S4" s="855"/>
      <c r="T4" s="217"/>
    </row>
    <row r="5" spans="1:21" s="2" customFormat="1" ht="21.75" customHeight="1" x14ac:dyDescent="0.15">
      <c r="A5" s="217"/>
      <c r="B5" s="260"/>
      <c r="C5" s="260"/>
      <c r="D5" s="260"/>
      <c r="E5" s="260"/>
      <c r="F5" s="260"/>
      <c r="G5" s="261"/>
      <c r="H5" s="261"/>
      <c r="I5" s="261"/>
      <c r="J5" s="261"/>
      <c r="K5" s="261"/>
      <c r="L5" s="261"/>
      <c r="M5" s="261"/>
      <c r="N5" s="261"/>
      <c r="O5" s="261"/>
      <c r="P5" s="261"/>
      <c r="Q5" s="261"/>
      <c r="R5" s="261"/>
      <c r="S5" s="261"/>
      <c r="T5" s="217"/>
    </row>
    <row r="6" spans="1:21" s="2" customFormat="1" ht="21.75" customHeight="1" x14ac:dyDescent="0.15">
      <c r="A6" s="217"/>
      <c r="B6" s="217"/>
      <c r="C6" s="217"/>
      <c r="D6" s="833" t="s">
        <v>630</v>
      </c>
      <c r="E6" s="833"/>
      <c r="F6" s="833"/>
      <c r="G6" s="837"/>
      <c r="H6" s="837"/>
      <c r="I6" s="837"/>
      <c r="J6" s="837"/>
      <c r="K6" s="837"/>
      <c r="L6" s="837"/>
      <c r="M6" s="837"/>
      <c r="N6" s="837"/>
      <c r="O6" s="837"/>
      <c r="P6" s="837"/>
      <c r="Q6" s="838"/>
      <c r="R6" s="217"/>
      <c r="S6" s="217"/>
      <c r="T6" s="217"/>
    </row>
    <row r="7" spans="1:21" s="2" customFormat="1" ht="30.75" customHeight="1" x14ac:dyDescent="0.15">
      <c r="A7" s="217"/>
      <c r="B7" s="217"/>
      <c r="C7" s="217"/>
      <c r="D7" s="834" t="s">
        <v>28</v>
      </c>
      <c r="E7" s="834"/>
      <c r="F7" s="834"/>
      <c r="G7" s="835" t="str">
        <f>はじめに!D5&amp;""</f>
        <v/>
      </c>
      <c r="H7" s="835"/>
      <c r="I7" s="835"/>
      <c r="J7" s="835"/>
      <c r="K7" s="835"/>
      <c r="L7" s="835"/>
      <c r="M7" s="835"/>
      <c r="N7" s="835"/>
      <c r="O7" s="835"/>
      <c r="P7" s="835"/>
      <c r="Q7" s="836"/>
      <c r="R7" s="217"/>
      <c r="S7" s="217"/>
      <c r="T7" s="217"/>
      <c r="U7" s="10"/>
    </row>
    <row r="8" spans="1:21" s="2" customFormat="1" ht="3" customHeight="1" x14ac:dyDescent="0.15">
      <c r="A8" s="217"/>
      <c r="B8" s="217"/>
      <c r="C8" s="217"/>
      <c r="D8" s="262"/>
      <c r="E8" s="262"/>
      <c r="F8" s="262"/>
      <c r="G8" s="224"/>
      <c r="H8" s="224"/>
      <c r="I8" s="263"/>
      <c r="J8" s="263"/>
      <c r="K8" s="263"/>
      <c r="L8" s="263"/>
      <c r="M8" s="263"/>
      <c r="N8" s="263"/>
      <c r="O8" s="263"/>
      <c r="P8" s="263"/>
      <c r="Q8" s="263"/>
      <c r="R8" s="217"/>
      <c r="S8" s="217"/>
      <c r="T8" s="217"/>
    </row>
    <row r="9" spans="1:21" s="2" customFormat="1" ht="19.5" customHeight="1" x14ac:dyDescent="0.15">
      <c r="A9" s="217"/>
      <c r="B9" s="217"/>
      <c r="C9" s="217"/>
      <c r="D9" s="833" t="s">
        <v>630</v>
      </c>
      <c r="E9" s="833"/>
      <c r="F9" s="833"/>
      <c r="G9" s="839"/>
      <c r="H9" s="839"/>
      <c r="I9" s="839"/>
      <c r="J9" s="839"/>
      <c r="K9" s="839"/>
      <c r="L9" s="839"/>
      <c r="M9" s="839"/>
      <c r="N9" s="839"/>
      <c r="O9" s="839"/>
      <c r="P9" s="839"/>
      <c r="Q9" s="840"/>
      <c r="R9" s="217"/>
      <c r="S9" s="217"/>
      <c r="T9" s="217"/>
    </row>
    <row r="10" spans="1:21" s="2" customFormat="1" ht="30.75" customHeight="1" x14ac:dyDescent="0.15">
      <c r="A10" s="217"/>
      <c r="B10" s="217"/>
      <c r="C10" s="217"/>
      <c r="D10" s="834" t="s">
        <v>29</v>
      </c>
      <c r="E10" s="834"/>
      <c r="F10" s="834"/>
      <c r="G10" s="835" t="str">
        <f>はじめに!D6&amp;""</f>
        <v/>
      </c>
      <c r="H10" s="835"/>
      <c r="I10" s="835"/>
      <c r="J10" s="835"/>
      <c r="K10" s="835"/>
      <c r="L10" s="835"/>
      <c r="M10" s="835"/>
      <c r="N10" s="835"/>
      <c r="O10" s="841"/>
      <c r="P10" s="841"/>
      <c r="Q10" s="842"/>
      <c r="R10" s="217"/>
      <c r="S10" s="217"/>
      <c r="T10" s="217"/>
      <c r="U10" s="10"/>
    </row>
    <row r="11" spans="1:21" s="2" customFormat="1" ht="3" customHeight="1" x14ac:dyDescent="0.15">
      <c r="A11" s="217"/>
      <c r="B11" s="217"/>
      <c r="C11" s="217"/>
      <c r="D11" s="262"/>
      <c r="E11" s="262"/>
      <c r="F11" s="262"/>
      <c r="G11" s="264"/>
      <c r="H11" s="265"/>
      <c r="I11" s="217"/>
      <c r="J11" s="264"/>
      <c r="K11" s="264"/>
      <c r="L11" s="264"/>
      <c r="M11" s="264"/>
      <c r="N11" s="264"/>
      <c r="O11" s="264"/>
      <c r="P11" s="264"/>
      <c r="Q11" s="264"/>
      <c r="R11" s="217"/>
      <c r="S11" s="217"/>
      <c r="T11" s="217"/>
    </row>
    <row r="12" spans="1:21" s="2" customFormat="1" ht="21.75" customHeight="1" x14ac:dyDescent="0.15">
      <c r="A12" s="217"/>
      <c r="B12" s="217"/>
      <c r="C12" s="217"/>
      <c r="D12" s="833" t="s">
        <v>630</v>
      </c>
      <c r="E12" s="833"/>
      <c r="F12" s="833"/>
      <c r="G12" s="839"/>
      <c r="H12" s="839"/>
      <c r="I12" s="839"/>
      <c r="J12" s="839"/>
      <c r="K12" s="839"/>
      <c r="L12" s="839"/>
      <c r="M12" s="839"/>
      <c r="N12" s="839"/>
      <c r="O12" s="839"/>
      <c r="P12" s="839"/>
      <c r="Q12" s="840"/>
      <c r="R12" s="217"/>
      <c r="S12" s="217"/>
      <c r="T12" s="217"/>
    </row>
    <row r="13" spans="1:21" s="2" customFormat="1" ht="30.75" customHeight="1" x14ac:dyDescent="0.15">
      <c r="A13" s="217"/>
      <c r="B13" s="217"/>
      <c r="C13" s="217"/>
      <c r="D13" s="834" t="s">
        <v>11</v>
      </c>
      <c r="E13" s="834"/>
      <c r="F13" s="834"/>
      <c r="G13" s="835" t="str">
        <f>はじめに!D7&amp;""</f>
        <v/>
      </c>
      <c r="H13" s="835"/>
      <c r="I13" s="835"/>
      <c r="J13" s="835"/>
      <c r="K13" s="835"/>
      <c r="L13" s="835"/>
      <c r="M13" s="835"/>
      <c r="N13" s="835"/>
      <c r="O13" s="835"/>
      <c r="P13" s="835"/>
      <c r="Q13" s="836"/>
      <c r="R13" s="217"/>
      <c r="S13" s="217"/>
      <c r="T13" s="217"/>
    </row>
    <row r="14" spans="1:21" s="2" customFormat="1" ht="20.25" customHeight="1" x14ac:dyDescent="0.15">
      <c r="A14" s="217"/>
      <c r="B14" s="217"/>
      <c r="C14" s="217"/>
      <c r="D14" s="217"/>
      <c r="E14" s="217"/>
      <c r="F14" s="266"/>
      <c r="G14" s="217"/>
      <c r="H14" s="217"/>
      <c r="I14" s="217"/>
      <c r="J14" s="217"/>
      <c r="K14" s="217"/>
      <c r="L14" s="217"/>
      <c r="M14" s="217"/>
      <c r="N14" s="217"/>
      <c r="O14" s="217"/>
      <c r="P14" s="217"/>
      <c r="Q14" s="217"/>
      <c r="R14" s="217"/>
      <c r="S14" s="217"/>
      <c r="T14" s="217"/>
    </row>
    <row r="15" spans="1:21" s="2" customFormat="1" ht="21.75" customHeight="1" x14ac:dyDescent="0.15">
      <c r="A15" s="217"/>
      <c r="B15" s="217"/>
      <c r="C15" s="266"/>
      <c r="D15" s="266"/>
      <c r="E15" s="266"/>
      <c r="F15" s="266"/>
      <c r="G15" s="217"/>
      <c r="H15" s="217"/>
      <c r="I15" s="217"/>
      <c r="J15" s="217"/>
      <c r="K15" s="217"/>
      <c r="L15" s="217"/>
      <c r="M15" s="217"/>
      <c r="N15" s="217"/>
      <c r="O15" s="217"/>
      <c r="P15" s="217"/>
      <c r="Q15" s="217"/>
      <c r="R15" s="217"/>
      <c r="S15" s="217"/>
      <c r="T15" s="217"/>
    </row>
    <row r="16" spans="1:21" s="2" customFormat="1" ht="21.75" customHeight="1" x14ac:dyDescent="0.15">
      <c r="A16" s="217"/>
      <c r="B16" s="217"/>
      <c r="C16" s="217"/>
      <c r="D16" s="487" t="s">
        <v>47</v>
      </c>
      <c r="E16" s="846" t="s">
        <v>48</v>
      </c>
      <c r="F16" s="846"/>
      <c r="G16" s="846"/>
      <c r="H16" s="846"/>
      <c r="I16" s="846"/>
      <c r="J16" s="846"/>
      <c r="K16" s="846"/>
      <c r="L16" s="846"/>
      <c r="M16" s="846"/>
      <c r="N16" s="846"/>
      <c r="O16" s="846"/>
      <c r="P16" s="846"/>
      <c r="Q16" s="846"/>
      <c r="R16" s="846"/>
      <c r="S16" s="224"/>
      <c r="T16" s="217"/>
    </row>
    <row r="17" spans="1:40" s="2" customFormat="1" ht="16.5" customHeight="1" x14ac:dyDescent="0.15">
      <c r="A17" s="217"/>
      <c r="B17" s="218"/>
      <c r="C17" s="257"/>
      <c r="D17" s="267"/>
      <c r="E17" s="267"/>
      <c r="F17" s="267"/>
      <c r="G17" s="261"/>
      <c r="H17" s="261"/>
      <c r="I17" s="261"/>
      <c r="J17" s="261"/>
      <c r="K17" s="261"/>
      <c r="L17" s="261"/>
      <c r="M17" s="261"/>
      <c r="N17" s="261"/>
      <c r="O17" s="261"/>
      <c r="P17" s="261"/>
      <c r="Q17" s="261"/>
      <c r="R17" s="261"/>
      <c r="S17" s="261"/>
      <c r="T17" s="217"/>
    </row>
    <row r="18" spans="1:40" s="2" customFormat="1" ht="21.75" customHeight="1" x14ac:dyDescent="0.15">
      <c r="A18" s="217"/>
      <c r="B18" s="217"/>
      <c r="C18" s="217"/>
      <c r="D18" s="261" t="s">
        <v>12</v>
      </c>
      <c r="E18" s="261"/>
      <c r="F18" s="265"/>
      <c r="G18" s="267"/>
      <c r="H18" s="267"/>
      <c r="I18" s="267"/>
      <c r="J18" s="261"/>
      <c r="K18" s="261"/>
      <c r="L18" s="261"/>
      <c r="M18" s="261"/>
      <c r="N18" s="261"/>
      <c r="O18" s="261"/>
      <c r="P18" s="261"/>
      <c r="Q18" s="261"/>
      <c r="R18" s="261"/>
      <c r="S18" s="261"/>
      <c r="T18" s="217"/>
    </row>
    <row r="19" spans="1:40" s="2" customFormat="1" ht="21.75" customHeight="1" x14ac:dyDescent="0.15">
      <c r="A19" s="217"/>
      <c r="B19" s="217"/>
      <c r="C19" s="217"/>
      <c r="D19" s="472" t="str">
        <f>参４_申請!B16</f>
        <v>□</v>
      </c>
      <c r="E19" s="847" t="s">
        <v>31</v>
      </c>
      <c r="F19" s="848"/>
      <c r="G19" s="848"/>
      <c r="H19" s="848"/>
      <c r="I19" s="848"/>
      <c r="J19" s="848"/>
      <c r="K19" s="848"/>
      <c r="L19" s="848"/>
      <c r="M19" s="848"/>
      <c r="N19" s="848"/>
      <c r="O19" s="848"/>
      <c r="P19" s="848"/>
      <c r="Q19" s="849"/>
      <c r="R19" s="478" t="s">
        <v>72</v>
      </c>
      <c r="S19" s="217"/>
      <c r="T19" s="217"/>
    </row>
    <row r="20" spans="1:40" s="2" customFormat="1" ht="21.75" customHeight="1" x14ac:dyDescent="0.15">
      <c r="A20" s="217"/>
      <c r="B20" s="217"/>
      <c r="C20" s="217"/>
      <c r="D20" s="472" t="str">
        <f>参４_申請!B17</f>
        <v>☑</v>
      </c>
      <c r="E20" s="847" t="s">
        <v>58</v>
      </c>
      <c r="F20" s="848"/>
      <c r="G20" s="848"/>
      <c r="H20" s="848"/>
      <c r="I20" s="848"/>
      <c r="J20" s="848"/>
      <c r="K20" s="848"/>
      <c r="L20" s="848"/>
      <c r="M20" s="848"/>
      <c r="N20" s="848"/>
      <c r="O20" s="848"/>
      <c r="P20" s="848"/>
      <c r="Q20" s="849"/>
      <c r="R20" s="477" t="s">
        <v>884</v>
      </c>
      <c r="S20" s="217"/>
      <c r="T20" s="217"/>
    </row>
    <row r="21" spans="1:40" s="2" customFormat="1" ht="21.75" customHeight="1" x14ac:dyDescent="0.15">
      <c r="A21" s="217"/>
      <c r="B21" s="217"/>
      <c r="C21" s="217"/>
      <c r="D21" s="472" t="str">
        <f>参４_申請!B18</f>
        <v>□</v>
      </c>
      <c r="E21" s="847" t="s">
        <v>59</v>
      </c>
      <c r="F21" s="848"/>
      <c r="G21" s="848"/>
      <c r="H21" s="848"/>
      <c r="I21" s="848"/>
      <c r="J21" s="848"/>
      <c r="K21" s="848"/>
      <c r="L21" s="848"/>
      <c r="M21" s="848"/>
      <c r="N21" s="848"/>
      <c r="O21" s="848"/>
      <c r="P21" s="848"/>
      <c r="Q21" s="849"/>
      <c r="R21" s="478" t="s">
        <v>13</v>
      </c>
      <c r="S21" s="217"/>
      <c r="T21" s="217"/>
    </row>
    <row r="22" spans="1:40" s="2" customFormat="1" ht="21.75" customHeight="1" x14ac:dyDescent="0.15">
      <c r="A22" s="217"/>
      <c r="B22" s="217"/>
      <c r="C22" s="217"/>
      <c r="D22" s="479" t="s">
        <v>30</v>
      </c>
      <c r="E22" s="850" t="s">
        <v>60</v>
      </c>
      <c r="F22" s="851"/>
      <c r="G22" s="851"/>
      <c r="H22" s="851"/>
      <c r="I22" s="851"/>
      <c r="J22" s="851"/>
      <c r="K22" s="851"/>
      <c r="L22" s="851"/>
      <c r="M22" s="851"/>
      <c r="N22" s="851"/>
      <c r="O22" s="851"/>
      <c r="P22" s="851"/>
      <c r="Q22" s="852"/>
      <c r="R22" s="478" t="s">
        <v>13</v>
      </c>
      <c r="S22" s="217"/>
      <c r="T22" s="217"/>
    </row>
    <row r="23" spans="1:40" s="2" customFormat="1" ht="28.5" customHeight="1" x14ac:dyDescent="0.15">
      <c r="A23" s="217"/>
      <c r="B23" s="217"/>
      <c r="C23" s="217"/>
      <c r="D23" s="218" t="s">
        <v>14</v>
      </c>
      <c r="E23" s="218"/>
      <c r="F23" s="224"/>
      <c r="G23" s="224"/>
      <c r="H23" s="224"/>
      <c r="I23" s="224"/>
      <c r="J23" s="268"/>
      <c r="K23" s="261"/>
      <c r="L23" s="261"/>
      <c r="M23" s="261"/>
      <c r="N23" s="261"/>
      <c r="O23" s="261"/>
      <c r="P23" s="261"/>
      <c r="Q23" s="261"/>
      <c r="R23" s="261"/>
      <c r="S23" s="261"/>
      <c r="T23" s="217"/>
    </row>
    <row r="24" spans="1:40" s="2" customFormat="1" ht="48.75" customHeight="1" x14ac:dyDescent="0.15">
      <c r="C24" s="18"/>
      <c r="D24" s="21"/>
      <c r="E24" s="21"/>
      <c r="F24" s="38"/>
      <c r="G24" s="38"/>
      <c r="H24" s="38"/>
      <c r="I24" s="38"/>
      <c r="J24" s="38"/>
      <c r="K24" s="39"/>
      <c r="L24" s="39"/>
      <c r="M24" s="39"/>
      <c r="N24" s="39"/>
      <c r="O24" s="39"/>
      <c r="P24" s="39"/>
      <c r="Q24" s="39"/>
      <c r="R24" s="39"/>
      <c r="S24" s="39"/>
    </row>
    <row r="25" spans="1:40" s="2" customFormat="1" ht="14.25" customHeight="1" x14ac:dyDescent="0.15">
      <c r="A25" s="217"/>
      <c r="B25" s="217"/>
      <c r="C25" s="217" t="s">
        <v>49</v>
      </c>
      <c r="D25" s="218"/>
      <c r="E25" s="218"/>
      <c r="F25" s="218"/>
      <c r="G25" s="218"/>
      <c r="H25" s="218"/>
      <c r="I25" s="218"/>
      <c r="J25" s="217"/>
      <c r="K25" s="217"/>
      <c r="L25" s="217"/>
      <c r="M25" s="217"/>
      <c r="N25" s="217"/>
      <c r="O25" s="217"/>
      <c r="P25" s="217"/>
      <c r="Q25" s="217"/>
      <c r="R25" s="217"/>
      <c r="S25" s="217"/>
    </row>
    <row r="26" spans="1:40" s="2" customFormat="1" ht="45.75" customHeight="1" x14ac:dyDescent="0.15">
      <c r="A26" s="219"/>
      <c r="B26" s="219"/>
      <c r="C26" s="806" t="s">
        <v>50</v>
      </c>
      <c r="D26" s="806"/>
      <c r="E26" s="806"/>
      <c r="F26" s="806"/>
      <c r="G26" s="806"/>
      <c r="H26" s="806"/>
      <c r="I26" s="806"/>
      <c r="J26" s="806"/>
      <c r="K26" s="806"/>
      <c r="L26" s="806"/>
      <c r="M26" s="806"/>
      <c r="N26" s="806"/>
      <c r="O26" s="806"/>
      <c r="P26" s="806"/>
      <c r="Q26" s="806"/>
      <c r="R26" s="806"/>
      <c r="S26" s="806"/>
    </row>
    <row r="27" spans="1:40" ht="19.5" customHeight="1" x14ac:dyDescent="0.15">
      <c r="A27" s="220" t="s">
        <v>8</v>
      </c>
      <c r="B27" s="221"/>
      <c r="C27" s="221"/>
      <c r="D27" s="221"/>
      <c r="E27" s="221"/>
      <c r="F27" s="221"/>
      <c r="G27" s="221"/>
      <c r="H27" s="221"/>
      <c r="I27" s="221"/>
      <c r="J27" s="221"/>
      <c r="K27" s="221"/>
      <c r="L27" s="222"/>
      <c r="M27" s="222"/>
      <c r="N27" s="222"/>
      <c r="O27" s="222"/>
      <c r="P27" s="222"/>
      <c r="Q27" s="222"/>
      <c r="R27" s="222"/>
      <c r="S27" s="222"/>
    </row>
    <row r="28" spans="1:40" ht="28.5" customHeight="1" x14ac:dyDescent="0.15">
      <c r="A28" s="220"/>
      <c r="B28" s="860" t="s">
        <v>34</v>
      </c>
      <c r="C28" s="860"/>
      <c r="D28" s="860"/>
      <c r="E28" s="860"/>
      <c r="F28" s="860"/>
      <c r="G28" s="860"/>
      <c r="H28" s="860"/>
      <c r="I28" s="860"/>
      <c r="J28" s="860"/>
      <c r="K28" s="860"/>
      <c r="L28" s="860"/>
      <c r="M28" s="860"/>
      <c r="N28" s="860"/>
      <c r="O28" s="860"/>
      <c r="P28" s="860"/>
      <c r="Q28" s="860"/>
      <c r="R28" s="860"/>
      <c r="S28" s="860"/>
      <c r="T28" s="5"/>
      <c r="U28" s="5"/>
      <c r="V28" s="5"/>
      <c r="W28" s="5"/>
      <c r="X28" s="5"/>
      <c r="Y28" s="5"/>
      <c r="Z28" s="5"/>
      <c r="AA28" s="5"/>
      <c r="AB28" s="5"/>
      <c r="AC28" s="5"/>
      <c r="AD28" s="5"/>
      <c r="AE28" s="5"/>
      <c r="AF28" s="5"/>
      <c r="AG28" s="5"/>
      <c r="AH28" s="5"/>
      <c r="AI28" s="5"/>
      <c r="AJ28" s="5"/>
      <c r="AK28" s="5"/>
      <c r="AL28" s="5"/>
      <c r="AM28" s="5"/>
      <c r="AN28" s="5"/>
    </row>
    <row r="29" spans="1:40" ht="20.25" customHeight="1" x14ac:dyDescent="0.15">
      <c r="A29" s="220"/>
      <c r="B29" s="223" t="s">
        <v>62</v>
      </c>
      <c r="C29" s="223"/>
      <c r="D29" s="224"/>
      <c r="E29" s="224"/>
      <c r="F29" s="224"/>
      <c r="G29" s="225"/>
      <c r="H29" s="225"/>
      <c r="I29" s="225"/>
      <c r="J29" s="226"/>
      <c r="K29" s="226"/>
      <c r="L29" s="222"/>
      <c r="M29" s="222"/>
      <c r="N29" s="222"/>
      <c r="O29" s="222"/>
      <c r="P29" s="222"/>
      <c r="Q29" s="222"/>
      <c r="R29" s="227"/>
      <c r="S29" s="222"/>
    </row>
    <row r="30" spans="1:40" ht="38.25" customHeight="1" x14ac:dyDescent="0.15">
      <c r="A30" s="228"/>
      <c r="B30" s="843"/>
      <c r="C30" s="844"/>
      <c r="D30" s="845" t="s">
        <v>894</v>
      </c>
      <c r="E30" s="827"/>
      <c r="F30" s="828"/>
      <c r="G30" s="826" t="s">
        <v>7</v>
      </c>
      <c r="H30" s="827"/>
      <c r="I30" s="828"/>
      <c r="J30" s="829" t="s">
        <v>16</v>
      </c>
      <c r="K30" s="830"/>
      <c r="L30" s="826" t="s">
        <v>893</v>
      </c>
      <c r="M30" s="827"/>
      <c r="N30" s="828"/>
      <c r="O30" s="861" t="s">
        <v>893</v>
      </c>
      <c r="P30" s="862"/>
      <c r="Q30" s="863"/>
      <c r="R30" s="222"/>
      <c r="S30" s="222"/>
    </row>
    <row r="31" spans="1:40" ht="9" customHeight="1" x14ac:dyDescent="0.15">
      <c r="A31" s="228"/>
      <c r="B31" s="799" t="s">
        <v>17</v>
      </c>
      <c r="C31" s="800"/>
      <c r="D31" s="809"/>
      <c r="E31" s="858"/>
      <c r="F31" s="859"/>
      <c r="G31" s="809"/>
      <c r="H31" s="858"/>
      <c r="I31" s="859"/>
      <c r="J31" s="804"/>
      <c r="K31" s="805"/>
      <c r="L31" s="809"/>
      <c r="M31" s="858"/>
      <c r="N31" s="859"/>
      <c r="O31" s="809"/>
      <c r="P31" s="810"/>
      <c r="Q31" s="811"/>
      <c r="R31" s="229"/>
      <c r="S31" s="222"/>
    </row>
    <row r="32" spans="1:40" ht="22.5" customHeight="1" x14ac:dyDescent="0.15">
      <c r="A32" s="228"/>
      <c r="B32" s="801"/>
      <c r="C32" s="802"/>
      <c r="D32" s="490" t="s">
        <v>67</v>
      </c>
      <c r="E32" s="539"/>
      <c r="F32" s="492" t="s">
        <v>71</v>
      </c>
      <c r="G32" s="490" t="s">
        <v>67</v>
      </c>
      <c r="H32" s="539"/>
      <c r="I32" s="492" t="s">
        <v>71</v>
      </c>
      <c r="J32" s="719"/>
      <c r="K32" s="720"/>
      <c r="L32" s="490" t="s">
        <v>67</v>
      </c>
      <c r="M32" s="539"/>
      <c r="N32" s="492" t="s">
        <v>71</v>
      </c>
      <c r="O32" s="490" t="s">
        <v>67</v>
      </c>
      <c r="P32" s="539"/>
      <c r="Q32" s="492" t="s">
        <v>71</v>
      </c>
      <c r="R32" s="229"/>
      <c r="S32" s="222"/>
    </row>
    <row r="33" spans="1:32" ht="6.75" customHeight="1" x14ac:dyDescent="0.15">
      <c r="A33" s="228"/>
      <c r="B33" s="799" t="s">
        <v>35</v>
      </c>
      <c r="C33" s="800"/>
      <c r="D33" s="756"/>
      <c r="E33" s="757"/>
      <c r="F33" s="758"/>
      <c r="G33" s="756"/>
      <c r="H33" s="757"/>
      <c r="I33" s="758"/>
      <c r="J33" s="804"/>
      <c r="K33" s="805"/>
      <c r="L33" s="756"/>
      <c r="M33" s="757"/>
      <c r="N33" s="758"/>
      <c r="O33" s="756"/>
      <c r="P33" s="810"/>
      <c r="Q33" s="811"/>
      <c r="R33" s="229"/>
      <c r="S33" s="222"/>
    </row>
    <row r="34" spans="1:32" ht="22.5" customHeight="1" x14ac:dyDescent="0.15">
      <c r="A34" s="228"/>
      <c r="B34" s="801"/>
      <c r="C34" s="802"/>
      <c r="D34" s="490" t="s">
        <v>67</v>
      </c>
      <c r="E34" s="539"/>
      <c r="F34" s="492" t="s">
        <v>71</v>
      </c>
      <c r="G34" s="490" t="s">
        <v>67</v>
      </c>
      <c r="H34" s="539"/>
      <c r="I34" s="492" t="s">
        <v>71</v>
      </c>
      <c r="J34" s="719"/>
      <c r="K34" s="720"/>
      <c r="L34" s="490" t="s">
        <v>67</v>
      </c>
      <c r="M34" s="539"/>
      <c r="N34" s="492" t="s">
        <v>71</v>
      </c>
      <c r="O34" s="490" t="s">
        <v>67</v>
      </c>
      <c r="P34" s="539"/>
      <c r="Q34" s="492" t="s">
        <v>71</v>
      </c>
      <c r="R34" s="229"/>
      <c r="S34" s="222"/>
    </row>
    <row r="35" spans="1:32" ht="6.75" customHeight="1" x14ac:dyDescent="0.15">
      <c r="A35" s="228"/>
      <c r="B35" s="799" t="s">
        <v>36</v>
      </c>
      <c r="C35" s="800"/>
      <c r="D35" s="756"/>
      <c r="E35" s="757"/>
      <c r="F35" s="803"/>
      <c r="G35" s="756"/>
      <c r="H35" s="757"/>
      <c r="I35" s="803"/>
      <c r="J35" s="804"/>
      <c r="K35" s="805"/>
      <c r="L35" s="756"/>
      <c r="M35" s="757"/>
      <c r="N35" s="803"/>
      <c r="O35" s="756"/>
      <c r="P35" s="810"/>
      <c r="Q35" s="811"/>
      <c r="R35" s="229"/>
      <c r="S35" s="222"/>
    </row>
    <row r="36" spans="1:32" ht="22.5" customHeight="1" x14ac:dyDescent="0.15">
      <c r="A36" s="228"/>
      <c r="B36" s="801"/>
      <c r="C36" s="802"/>
      <c r="D36" s="490" t="s">
        <v>67</v>
      </c>
      <c r="E36" s="539"/>
      <c r="F36" s="492" t="s">
        <v>71</v>
      </c>
      <c r="G36" s="490" t="s">
        <v>67</v>
      </c>
      <c r="H36" s="539"/>
      <c r="I36" s="492" t="s">
        <v>71</v>
      </c>
      <c r="J36" s="719"/>
      <c r="K36" s="720"/>
      <c r="L36" s="490" t="s">
        <v>67</v>
      </c>
      <c r="M36" s="539"/>
      <c r="N36" s="492" t="s">
        <v>71</v>
      </c>
      <c r="O36" s="490" t="s">
        <v>67</v>
      </c>
      <c r="P36" s="539"/>
      <c r="Q36" s="492" t="s">
        <v>71</v>
      </c>
      <c r="R36" s="229"/>
      <c r="S36" s="222"/>
    </row>
    <row r="37" spans="1:32" ht="9" customHeight="1" x14ac:dyDescent="0.15">
      <c r="A37" s="228"/>
      <c r="B37" s="799" t="s">
        <v>18</v>
      </c>
      <c r="C37" s="800"/>
      <c r="D37" s="723"/>
      <c r="E37" s="724"/>
      <c r="F37" s="725"/>
      <c r="G37" s="723"/>
      <c r="H37" s="724"/>
      <c r="I37" s="725"/>
      <c r="J37" s="776"/>
      <c r="K37" s="777"/>
      <c r="L37" s="756"/>
      <c r="M37" s="757"/>
      <c r="N37" s="803"/>
      <c r="O37" s="756"/>
      <c r="P37" s="810"/>
      <c r="Q37" s="811"/>
      <c r="R37" s="229"/>
      <c r="S37" s="222"/>
    </row>
    <row r="38" spans="1:32" ht="22.5" customHeight="1" x14ac:dyDescent="0.15">
      <c r="A38" s="228"/>
      <c r="B38" s="801"/>
      <c r="C38" s="802"/>
      <c r="D38" s="230" t="s">
        <v>67</v>
      </c>
      <c r="E38" s="336">
        <v>7</v>
      </c>
      <c r="F38" s="231" t="s">
        <v>71</v>
      </c>
      <c r="G38" s="230" t="s">
        <v>67</v>
      </c>
      <c r="H38" s="336">
        <v>11</v>
      </c>
      <c r="I38" s="231" t="s">
        <v>71</v>
      </c>
      <c r="J38" s="807">
        <f>H38-E38+1</f>
        <v>5</v>
      </c>
      <c r="K38" s="808"/>
      <c r="L38" s="490" t="s">
        <v>67</v>
      </c>
      <c r="M38" s="491"/>
      <c r="N38" s="492" t="s">
        <v>71</v>
      </c>
      <c r="O38" s="490" t="s">
        <v>67</v>
      </c>
      <c r="P38" s="491"/>
      <c r="Q38" s="492" t="s">
        <v>71</v>
      </c>
      <c r="R38" s="229"/>
      <c r="S38" s="222"/>
    </row>
    <row r="39" spans="1:32" ht="9" customHeight="1" x14ac:dyDescent="0.15">
      <c r="A39" s="228"/>
      <c r="B39" s="799" t="s">
        <v>19</v>
      </c>
      <c r="C39" s="800"/>
      <c r="D39" s="756"/>
      <c r="E39" s="757"/>
      <c r="F39" s="803"/>
      <c r="G39" s="756"/>
      <c r="H39" s="757"/>
      <c r="I39" s="803"/>
      <c r="J39" s="804"/>
      <c r="K39" s="805"/>
      <c r="L39" s="756"/>
      <c r="M39" s="757"/>
      <c r="N39" s="803"/>
      <c r="O39" s="756"/>
      <c r="P39" s="810"/>
      <c r="Q39" s="811"/>
      <c r="R39" s="229"/>
      <c r="S39" s="222"/>
    </row>
    <row r="40" spans="1:32" ht="22.5" customHeight="1" x14ac:dyDescent="0.15">
      <c r="A40" s="228"/>
      <c r="B40" s="801"/>
      <c r="C40" s="802"/>
      <c r="D40" s="490" t="s">
        <v>67</v>
      </c>
      <c r="E40" s="539"/>
      <c r="F40" s="492" t="s">
        <v>71</v>
      </c>
      <c r="G40" s="490" t="s">
        <v>67</v>
      </c>
      <c r="H40" s="539"/>
      <c r="I40" s="492" t="s">
        <v>71</v>
      </c>
      <c r="J40" s="719"/>
      <c r="K40" s="720"/>
      <c r="L40" s="490" t="s">
        <v>67</v>
      </c>
      <c r="M40" s="539"/>
      <c r="N40" s="492" t="s">
        <v>71</v>
      </c>
      <c r="O40" s="490" t="s">
        <v>67</v>
      </c>
      <c r="P40" s="539"/>
      <c r="Q40" s="492" t="s">
        <v>71</v>
      </c>
      <c r="R40" s="229"/>
      <c r="S40" s="222"/>
    </row>
    <row r="41" spans="1:32" s="6" customFormat="1" ht="24.75" customHeight="1" x14ac:dyDescent="0.15">
      <c r="A41" s="220"/>
      <c r="B41" s="488" t="s">
        <v>63</v>
      </c>
      <c r="C41" s="232"/>
      <c r="D41" s="232"/>
      <c r="E41" s="232"/>
      <c r="F41" s="232"/>
      <c r="G41" s="232"/>
      <c r="H41" s="232"/>
      <c r="I41" s="232"/>
      <c r="J41" s="232"/>
      <c r="K41" s="232"/>
      <c r="L41" s="232"/>
      <c r="M41" s="232"/>
      <c r="N41" s="232"/>
      <c r="O41" s="232"/>
      <c r="P41" s="232"/>
      <c r="Q41" s="232"/>
      <c r="R41" s="233"/>
      <c r="S41" s="233"/>
      <c r="T41" s="7"/>
      <c r="U41" s="7"/>
      <c r="V41" s="8"/>
      <c r="W41" s="7"/>
      <c r="X41" s="7"/>
      <c r="Y41" s="7"/>
      <c r="Z41" s="7"/>
      <c r="AA41" s="7"/>
      <c r="AD41" s="7"/>
      <c r="AE41" s="7"/>
      <c r="AF41" s="7"/>
    </row>
    <row r="42" spans="1:32" ht="21" customHeight="1" x14ac:dyDescent="0.15">
      <c r="A42" s="234"/>
      <c r="B42" s="812" t="s">
        <v>51</v>
      </c>
      <c r="C42" s="813"/>
      <c r="D42" s="235"/>
      <c r="E42" s="236"/>
      <c r="F42" s="237"/>
      <c r="G42" s="237"/>
      <c r="H42" s="236"/>
      <c r="I42" s="237"/>
      <c r="J42" s="237"/>
      <c r="K42" s="237"/>
      <c r="L42" s="237"/>
      <c r="M42" s="238"/>
      <c r="N42" s="238"/>
      <c r="O42" s="778" t="s">
        <v>10</v>
      </c>
      <c r="P42" s="779"/>
      <c r="Q42" s="780"/>
      <c r="R42" s="793" t="s">
        <v>367</v>
      </c>
      <c r="S42" s="795" t="s">
        <v>52</v>
      </c>
    </row>
    <row r="43" spans="1:32" ht="21" customHeight="1" x14ac:dyDescent="0.15">
      <c r="A43" s="234"/>
      <c r="B43" s="814"/>
      <c r="C43" s="815"/>
      <c r="D43" s="739" t="s">
        <v>3</v>
      </c>
      <c r="E43" s="740"/>
      <c r="F43" s="741"/>
      <c r="G43" s="739" t="s">
        <v>6</v>
      </c>
      <c r="H43" s="740"/>
      <c r="I43" s="741"/>
      <c r="J43" s="739" t="s">
        <v>5</v>
      </c>
      <c r="K43" s="741"/>
      <c r="L43" s="739" t="s">
        <v>20</v>
      </c>
      <c r="M43" s="740"/>
      <c r="N43" s="741"/>
      <c r="O43" s="781"/>
      <c r="P43" s="781"/>
      <c r="Q43" s="782"/>
      <c r="R43" s="794"/>
      <c r="S43" s="796"/>
    </row>
    <row r="44" spans="1:32" ht="9" customHeight="1" x14ac:dyDescent="0.15">
      <c r="A44" s="234"/>
      <c r="B44" s="239"/>
      <c r="C44" s="797" t="s">
        <v>895</v>
      </c>
      <c r="D44" s="790"/>
      <c r="E44" s="791"/>
      <c r="F44" s="792"/>
      <c r="G44" s="790"/>
      <c r="H44" s="791"/>
      <c r="I44" s="792"/>
      <c r="J44" s="790"/>
      <c r="K44" s="792"/>
      <c r="L44" s="733"/>
      <c r="M44" s="734"/>
      <c r="N44" s="735"/>
      <c r="O44" s="540"/>
      <c r="P44" s="541"/>
      <c r="Q44" s="542"/>
      <c r="R44" s="240"/>
      <c r="S44" s="577"/>
    </row>
    <row r="45" spans="1:32" ht="22.5" customHeight="1" x14ac:dyDescent="0.15">
      <c r="A45" s="234"/>
      <c r="B45" s="239"/>
      <c r="C45" s="798"/>
      <c r="D45" s="731">
        <v>0</v>
      </c>
      <c r="E45" s="731"/>
      <c r="F45" s="732"/>
      <c r="G45" s="731">
        <v>0</v>
      </c>
      <c r="H45" s="731"/>
      <c r="I45" s="732"/>
      <c r="J45" s="731">
        <v>0</v>
      </c>
      <c r="K45" s="732"/>
      <c r="L45" s="736"/>
      <c r="M45" s="737"/>
      <c r="N45" s="738"/>
      <c r="O45" s="783">
        <f>SUM(D45,G45,J45)</f>
        <v>0</v>
      </c>
      <c r="P45" s="784"/>
      <c r="Q45" s="785"/>
      <c r="R45" s="543">
        <v>0</v>
      </c>
      <c r="S45" s="578">
        <v>0</v>
      </c>
    </row>
    <row r="46" spans="1:32" ht="9" customHeight="1" x14ac:dyDescent="0.15">
      <c r="A46" s="234"/>
      <c r="B46" s="239"/>
      <c r="C46" s="787" t="s">
        <v>32</v>
      </c>
      <c r="D46" s="762"/>
      <c r="E46" s="764"/>
      <c r="F46" s="763"/>
      <c r="G46" s="762"/>
      <c r="H46" s="764"/>
      <c r="I46" s="763"/>
      <c r="J46" s="762"/>
      <c r="K46" s="763"/>
      <c r="L46" s="762"/>
      <c r="M46" s="764"/>
      <c r="N46" s="763"/>
      <c r="O46" s="762">
        <f>SUM(D46:N46)</f>
        <v>0</v>
      </c>
      <c r="P46" s="764"/>
      <c r="Q46" s="763"/>
      <c r="R46" s="241"/>
      <c r="S46" s="242"/>
    </row>
    <row r="47" spans="1:32" ht="22.5" customHeight="1" x14ac:dyDescent="0.15">
      <c r="A47" s="234"/>
      <c r="B47" s="239"/>
      <c r="C47" s="788"/>
      <c r="D47" s="721">
        <f>別紙１④!$E$63/100</f>
        <v>0</v>
      </c>
      <c r="E47" s="721"/>
      <c r="F47" s="722"/>
      <c r="G47" s="721">
        <f>別紙１④!$J$63/100</f>
        <v>0</v>
      </c>
      <c r="H47" s="721"/>
      <c r="I47" s="722"/>
      <c r="J47" s="721">
        <f>別紙１④!$O$63/100</f>
        <v>0</v>
      </c>
      <c r="K47" s="722"/>
      <c r="L47" s="721">
        <f>別紙１④!$T$63/100</f>
        <v>0</v>
      </c>
      <c r="M47" s="721"/>
      <c r="N47" s="721"/>
      <c r="O47" s="822">
        <f>別紙１④!$C$63/100</f>
        <v>0</v>
      </c>
      <c r="P47" s="823"/>
      <c r="Q47" s="824"/>
      <c r="R47" s="717">
        <f>SUMIFS(別紙２①!$F$18:$F$105,別紙２①!$P$18:$P$105,"荒廃農地")/1000</f>
        <v>0</v>
      </c>
      <c r="S47" s="713">
        <f>別紙１④!$I$63+別紙１④!$N$63+別紙１④!$S$63+別紙１④!$X$63+別紙１④!$T$71+別紙１④!$S$80+別紙１④!$S$88+別紙１④!$P$110+別紙１④!$P$119</f>
        <v>0</v>
      </c>
      <c r="W47" s="109"/>
    </row>
    <row r="48" spans="1:32" s="23" customFormat="1" ht="61.5" customHeight="1" x14ac:dyDescent="0.15">
      <c r="A48" s="234"/>
      <c r="B48" s="239"/>
      <c r="C48" s="789"/>
      <c r="D48" s="489" t="s">
        <v>345</v>
      </c>
      <c r="E48" s="715"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716"/>
      <c r="G48" s="489" t="s">
        <v>21</v>
      </c>
      <c r="H48" s="715"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716"/>
      <c r="J48" s="489" t="s">
        <v>21</v>
      </c>
      <c r="K48" s="37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489" t="s">
        <v>21</v>
      </c>
      <c r="M48" s="715" t="str">
        <f>IF(別紙１④!T56&gt;0,別紙１④!U56,"")&amp;CHAR(10)&amp;IF(別紙１④!T57&gt;0,別紙１④!U57,"")&amp;CHAR(10)&amp;IF(別紙１④!T58&gt;0,別紙１④!U58,"")&amp;CHAR(10)&amp;IF(別紙１④!T59&gt;0,別紙１④!U59,"")&amp;CHAR(10)&amp;IF(別紙１④!T60&gt;0,別紙１④!U60,"")</f>
        <v xml:space="preserve">
</v>
      </c>
      <c r="N48" s="716"/>
      <c r="O48" s="825"/>
      <c r="P48" s="721"/>
      <c r="Q48" s="722"/>
      <c r="R48" s="718"/>
      <c r="S48" s="714"/>
    </row>
    <row r="49" spans="1:40" ht="10.5" customHeight="1" x14ac:dyDescent="0.15">
      <c r="A49" s="234"/>
      <c r="B49" s="751" t="s">
        <v>896</v>
      </c>
      <c r="C49" s="753" t="s">
        <v>33</v>
      </c>
      <c r="D49" s="816">
        <v>0</v>
      </c>
      <c r="E49" s="817"/>
      <c r="F49" s="817"/>
      <c r="G49" s="817"/>
      <c r="H49" s="817"/>
      <c r="I49" s="817"/>
      <c r="J49" s="817"/>
      <c r="K49" s="817"/>
      <c r="L49" s="817"/>
      <c r="M49" s="817"/>
      <c r="N49" s="817"/>
      <c r="O49" s="817"/>
      <c r="P49" s="817"/>
      <c r="Q49" s="817"/>
      <c r="R49" s="818"/>
      <c r="S49" s="243"/>
      <c r="T49" s="4"/>
      <c r="U49" s="4"/>
      <c r="V49" s="4"/>
      <c r="W49" s="4"/>
      <c r="X49" s="4"/>
      <c r="Y49" s="4"/>
      <c r="Z49" s="4"/>
      <c r="AA49" s="4"/>
      <c r="AB49" s="4"/>
      <c r="AC49" s="4"/>
      <c r="AD49" s="4"/>
      <c r="AE49" s="4"/>
      <c r="AF49" s="4"/>
      <c r="AG49" s="4"/>
      <c r="AH49" s="4"/>
      <c r="AI49" s="4"/>
      <c r="AJ49" s="4"/>
      <c r="AK49" s="4"/>
      <c r="AL49" s="4"/>
      <c r="AM49" s="4"/>
      <c r="AN49" s="4"/>
    </row>
    <row r="50" spans="1:40" ht="24" customHeight="1" x14ac:dyDescent="0.15">
      <c r="A50" s="234"/>
      <c r="B50" s="752"/>
      <c r="C50" s="754"/>
      <c r="D50" s="819">
        <v>0</v>
      </c>
      <c r="E50" s="820"/>
      <c r="F50" s="820"/>
      <c r="G50" s="820"/>
      <c r="H50" s="820"/>
      <c r="I50" s="820"/>
      <c r="J50" s="820"/>
      <c r="K50" s="820"/>
      <c r="L50" s="820"/>
      <c r="M50" s="820"/>
      <c r="N50" s="820"/>
      <c r="O50" s="820"/>
      <c r="P50" s="820"/>
      <c r="Q50" s="820"/>
      <c r="R50" s="821"/>
      <c r="S50" s="578">
        <v>0</v>
      </c>
      <c r="T50" s="4"/>
      <c r="U50" s="4"/>
      <c r="V50" s="4"/>
      <c r="W50" s="4"/>
      <c r="X50" s="4"/>
      <c r="Y50" s="4"/>
      <c r="Z50" s="4"/>
      <c r="AA50" s="4"/>
      <c r="AB50" s="4"/>
      <c r="AC50" s="4"/>
      <c r="AD50" s="4"/>
      <c r="AE50" s="4"/>
      <c r="AF50" s="4"/>
      <c r="AG50" s="4"/>
      <c r="AH50" s="4"/>
      <c r="AI50" s="4"/>
      <c r="AJ50" s="4"/>
      <c r="AK50" s="4"/>
      <c r="AL50" s="4"/>
      <c r="AM50" s="4"/>
      <c r="AN50" s="4"/>
    </row>
    <row r="51" spans="1:40" ht="51.75" customHeight="1" x14ac:dyDescent="0.15">
      <c r="A51" s="234"/>
      <c r="B51" s="748" t="s">
        <v>61</v>
      </c>
      <c r="C51" s="748"/>
      <c r="D51" s="748"/>
      <c r="E51" s="748"/>
      <c r="F51" s="748"/>
      <c r="G51" s="748"/>
      <c r="H51" s="748"/>
      <c r="I51" s="748"/>
      <c r="J51" s="748"/>
      <c r="K51" s="748"/>
      <c r="L51" s="748"/>
      <c r="M51" s="748"/>
      <c r="N51" s="748"/>
      <c r="O51" s="748"/>
      <c r="P51" s="748"/>
      <c r="Q51" s="748"/>
      <c r="R51" s="748"/>
      <c r="S51" s="748"/>
      <c r="T51" s="9"/>
      <c r="U51" s="9"/>
      <c r="V51" s="9"/>
      <c r="W51" s="9"/>
      <c r="X51" s="9"/>
      <c r="Y51" s="9"/>
      <c r="Z51" s="9"/>
      <c r="AA51" s="9"/>
      <c r="AB51" s="9"/>
      <c r="AC51" s="9"/>
      <c r="AD51" s="9"/>
      <c r="AE51" s="9"/>
      <c r="AF51" s="9"/>
      <c r="AG51" s="9"/>
      <c r="AH51" s="9"/>
      <c r="AI51" s="9"/>
      <c r="AJ51" s="9"/>
      <c r="AK51" s="9"/>
      <c r="AL51" s="9"/>
      <c r="AM51" s="9"/>
    </row>
    <row r="52" spans="1:40" s="3" customFormat="1" ht="23.25" customHeight="1" x14ac:dyDescent="0.15">
      <c r="A52" s="244"/>
      <c r="B52" s="742" t="s">
        <v>22</v>
      </c>
      <c r="C52" s="743"/>
      <c r="D52" s="743"/>
      <c r="E52" s="743"/>
      <c r="F52" s="744"/>
      <c r="G52" s="749" t="s">
        <v>0</v>
      </c>
      <c r="H52" s="750"/>
      <c r="I52" s="749"/>
      <c r="J52" s="749" t="s">
        <v>1</v>
      </c>
      <c r="K52" s="749"/>
      <c r="L52" s="765" t="s">
        <v>2</v>
      </c>
      <c r="M52" s="766"/>
      <c r="N52" s="767"/>
      <c r="O52" s="245"/>
      <c r="P52" s="245"/>
      <c r="Q52" s="246"/>
      <c r="R52" s="246"/>
      <c r="S52" s="246"/>
    </row>
    <row r="53" spans="1:40" s="3" customFormat="1" ht="9" customHeight="1" x14ac:dyDescent="0.15">
      <c r="A53" s="244"/>
      <c r="B53" s="745"/>
      <c r="C53" s="746"/>
      <c r="D53" s="746"/>
      <c r="E53" s="746"/>
      <c r="F53" s="747"/>
      <c r="G53" s="768"/>
      <c r="H53" s="769"/>
      <c r="I53" s="768"/>
      <c r="J53" s="768"/>
      <c r="K53" s="768"/>
      <c r="L53" s="870"/>
      <c r="M53" s="871"/>
      <c r="N53" s="870"/>
      <c r="O53" s="247"/>
      <c r="P53" s="247"/>
      <c r="Q53" s="246"/>
      <c r="R53" s="246"/>
      <c r="S53" s="246"/>
    </row>
    <row r="54" spans="1:40" s="3" customFormat="1" ht="22.5" customHeight="1" x14ac:dyDescent="0.15">
      <c r="A54" s="244"/>
      <c r="B54" s="745"/>
      <c r="C54" s="746"/>
      <c r="D54" s="746"/>
      <c r="E54" s="746"/>
      <c r="F54" s="747"/>
      <c r="G54" s="760">
        <v>0</v>
      </c>
      <c r="H54" s="760"/>
      <c r="I54" s="761"/>
      <c r="J54" s="761">
        <v>0</v>
      </c>
      <c r="K54" s="761"/>
      <c r="L54" s="770">
        <v>0</v>
      </c>
      <c r="M54" s="771"/>
      <c r="N54" s="772"/>
      <c r="O54" s="248"/>
      <c r="P54" s="248"/>
      <c r="Q54" s="246"/>
      <c r="R54" s="246"/>
      <c r="S54" s="246"/>
    </row>
    <row r="55" spans="1:40" s="3" customFormat="1" ht="9" customHeight="1" x14ac:dyDescent="0.15">
      <c r="A55" s="244"/>
      <c r="B55" s="249"/>
      <c r="C55" s="864" t="s">
        <v>55</v>
      </c>
      <c r="D55" s="865"/>
      <c r="E55" s="865"/>
      <c r="F55" s="866"/>
      <c r="G55" s="775"/>
      <c r="H55" s="853"/>
      <c r="I55" s="775"/>
      <c r="J55" s="775"/>
      <c r="K55" s="775"/>
      <c r="L55" s="729"/>
      <c r="M55" s="730"/>
      <c r="N55" s="729"/>
      <c r="O55" s="250"/>
      <c r="P55" s="250"/>
      <c r="Q55" s="246"/>
      <c r="R55" s="246"/>
      <c r="S55" s="246"/>
    </row>
    <row r="56" spans="1:40" s="3" customFormat="1" ht="22.5" customHeight="1" x14ac:dyDescent="0.15">
      <c r="A56" s="244"/>
      <c r="B56" s="251"/>
      <c r="C56" s="867"/>
      <c r="D56" s="868"/>
      <c r="E56" s="868"/>
      <c r="F56" s="869"/>
      <c r="G56" s="761">
        <v>0</v>
      </c>
      <c r="H56" s="761"/>
      <c r="I56" s="761"/>
      <c r="J56" s="761">
        <v>0</v>
      </c>
      <c r="K56" s="761"/>
      <c r="L56" s="770">
        <v>0</v>
      </c>
      <c r="M56" s="771"/>
      <c r="N56" s="772"/>
      <c r="O56" s="248"/>
      <c r="P56" s="248"/>
      <c r="Q56" s="246"/>
      <c r="R56" s="246"/>
      <c r="S56" s="246"/>
    </row>
    <row r="57" spans="1:40" s="3" customFormat="1" ht="18" customHeight="1" x14ac:dyDescent="0.15">
      <c r="A57" s="244"/>
      <c r="B57" s="759" t="s">
        <v>56</v>
      </c>
      <c r="C57" s="759"/>
      <c r="D57" s="759"/>
      <c r="E57" s="759"/>
      <c r="F57" s="759"/>
      <c r="G57" s="759"/>
      <c r="H57" s="759"/>
      <c r="I57" s="759"/>
      <c r="J57" s="759"/>
      <c r="K57" s="759"/>
      <c r="L57" s="759"/>
      <c r="M57" s="759"/>
      <c r="N57" s="759"/>
      <c r="O57" s="759"/>
      <c r="P57" s="759"/>
      <c r="Q57" s="759"/>
      <c r="R57" s="759"/>
      <c r="S57" s="759"/>
    </row>
    <row r="58" spans="1:40" s="10" customFormat="1" ht="18.600000000000001" customHeight="1" x14ac:dyDescent="0.15">
      <c r="A58" s="252"/>
      <c r="B58" s="232" t="s">
        <v>64</v>
      </c>
      <c r="C58" s="252"/>
      <c r="D58" s="252"/>
      <c r="E58" s="252"/>
      <c r="F58" s="252"/>
      <c r="G58" s="252"/>
      <c r="H58" s="252"/>
      <c r="I58" s="252"/>
      <c r="J58" s="252"/>
      <c r="K58" s="252"/>
      <c r="L58" s="252"/>
      <c r="M58" s="252"/>
      <c r="N58" s="252"/>
      <c r="O58" s="252"/>
      <c r="P58" s="252"/>
      <c r="Q58" s="252"/>
      <c r="R58" s="252"/>
      <c r="S58" s="252"/>
    </row>
    <row r="59" spans="1:40" s="14" customFormat="1" ht="17.45" customHeight="1" x14ac:dyDescent="0.15">
      <c r="A59" s="253"/>
      <c r="B59" s="786" t="s">
        <v>1049</v>
      </c>
      <c r="C59" s="786"/>
      <c r="D59" s="786"/>
      <c r="E59" s="786"/>
      <c r="F59" s="786"/>
      <c r="G59" s="786"/>
      <c r="H59" s="786"/>
      <c r="I59" s="786"/>
      <c r="J59" s="786"/>
      <c r="K59" s="786"/>
      <c r="L59" s="786"/>
      <c r="M59" s="786"/>
      <c r="N59" s="786"/>
      <c r="O59" s="786"/>
      <c r="P59" s="786"/>
      <c r="Q59" s="786"/>
      <c r="R59" s="786"/>
      <c r="S59" s="786"/>
    </row>
    <row r="60" spans="1:40" s="10" customFormat="1" ht="18.600000000000001" customHeight="1" x14ac:dyDescent="0.15">
      <c r="A60" s="252"/>
      <c r="B60" s="232" t="s">
        <v>65</v>
      </c>
      <c r="C60" s="252"/>
      <c r="D60" s="252"/>
      <c r="E60" s="252"/>
      <c r="F60" s="252"/>
      <c r="G60" s="252"/>
      <c r="H60" s="252"/>
      <c r="I60" s="252"/>
      <c r="J60" s="252"/>
      <c r="K60" s="252"/>
      <c r="L60" s="252"/>
      <c r="M60" s="252"/>
      <c r="N60" s="252"/>
      <c r="O60" s="252"/>
      <c r="P60" s="252"/>
      <c r="Q60" s="252"/>
      <c r="R60" s="252"/>
      <c r="S60" s="252"/>
    </row>
    <row r="61" spans="1:40" s="10" customFormat="1" ht="31.5" customHeight="1" x14ac:dyDescent="0.15">
      <c r="A61" s="253"/>
      <c r="B61" s="773" t="s">
        <v>1050</v>
      </c>
      <c r="C61" s="774"/>
      <c r="D61" s="774"/>
      <c r="E61" s="774"/>
      <c r="F61" s="774"/>
      <c r="G61" s="774"/>
      <c r="H61" s="774"/>
      <c r="I61" s="774"/>
      <c r="J61" s="774"/>
      <c r="K61" s="774"/>
      <c r="L61" s="774"/>
      <c r="M61" s="774"/>
      <c r="N61" s="774"/>
      <c r="O61" s="774"/>
      <c r="P61" s="774"/>
      <c r="Q61" s="774"/>
      <c r="R61" s="774"/>
      <c r="S61" s="774"/>
    </row>
    <row r="62" spans="1:40" s="10" customFormat="1" ht="18.600000000000001" customHeight="1" x14ac:dyDescent="0.15">
      <c r="A62" s="252"/>
      <c r="B62" s="232" t="s">
        <v>68</v>
      </c>
      <c r="C62" s="252"/>
      <c r="D62" s="232"/>
      <c r="E62" s="232"/>
      <c r="F62" s="232"/>
      <c r="G62" s="232"/>
      <c r="H62" s="232"/>
      <c r="I62" s="232"/>
      <c r="J62" s="232"/>
      <c r="K62" s="232"/>
      <c r="L62" s="232"/>
      <c r="M62" s="232"/>
      <c r="N62" s="232"/>
      <c r="O62" s="232"/>
      <c r="P62" s="232"/>
      <c r="Q62" s="232"/>
      <c r="R62" s="252"/>
      <c r="S62" s="252"/>
    </row>
    <row r="63" spans="1:40" s="10" customFormat="1" ht="30" customHeight="1" x14ac:dyDescent="0.15">
      <c r="A63" s="252"/>
      <c r="B63" s="712" t="s">
        <v>66</v>
      </c>
      <c r="C63" s="712"/>
      <c r="D63" s="712"/>
      <c r="E63" s="712"/>
      <c r="F63" s="712"/>
      <c r="G63" s="252"/>
      <c r="H63" s="252"/>
      <c r="I63" s="252"/>
      <c r="J63" s="252"/>
      <c r="K63" s="252"/>
      <c r="L63" s="252"/>
      <c r="M63" s="252"/>
      <c r="N63" s="252"/>
      <c r="O63" s="252"/>
      <c r="P63" s="252"/>
      <c r="Q63" s="252"/>
      <c r="R63" s="252"/>
      <c r="S63" s="252"/>
    </row>
    <row r="64" spans="1:40" s="10" customFormat="1" ht="9" customHeight="1" x14ac:dyDescent="0.15">
      <c r="A64" s="252"/>
      <c r="B64" s="726">
        <f>O44+O46-D64</f>
        <v>0</v>
      </c>
      <c r="C64" s="727"/>
      <c r="D64" s="727"/>
      <c r="E64" s="727"/>
      <c r="F64" s="728"/>
      <c r="G64" s="252"/>
      <c r="H64" s="252"/>
      <c r="I64" s="252"/>
      <c r="J64" s="252"/>
      <c r="K64" s="252"/>
      <c r="L64" s="252"/>
      <c r="M64" s="252"/>
      <c r="N64" s="252"/>
      <c r="O64" s="252"/>
      <c r="P64" s="252"/>
      <c r="Q64" s="252"/>
      <c r="R64" s="252"/>
      <c r="S64" s="252"/>
    </row>
    <row r="65" spans="1:39" s="10" customFormat="1" ht="22.5" customHeight="1" x14ac:dyDescent="0.15">
      <c r="A65" s="252"/>
      <c r="B65" s="755">
        <v>100</v>
      </c>
      <c r="C65" s="755"/>
      <c r="D65" s="755"/>
      <c r="E65" s="755"/>
      <c r="F65" s="755"/>
      <c r="G65" s="254"/>
      <c r="H65" s="254"/>
      <c r="I65" s="254"/>
      <c r="J65" s="254"/>
      <c r="K65" s="254"/>
      <c r="L65" s="254"/>
      <c r="M65" s="254"/>
      <c r="N65" s="254"/>
      <c r="O65" s="254"/>
      <c r="P65" s="254"/>
      <c r="Q65" s="254"/>
      <c r="R65" s="254"/>
      <c r="S65" s="254"/>
      <c r="T65" s="11"/>
      <c r="U65" s="11"/>
      <c r="V65" s="11"/>
      <c r="W65" s="11"/>
      <c r="X65" s="11"/>
    </row>
    <row r="66" spans="1:39" s="10" customFormat="1" ht="6.75" customHeight="1" x14ac:dyDescent="0.15">
      <c r="B66" s="856"/>
      <c r="C66" s="856"/>
      <c r="D66" s="856"/>
      <c r="E66" s="856"/>
      <c r="F66" s="856"/>
      <c r="G66" s="856"/>
      <c r="H66" s="856"/>
      <c r="I66" s="856"/>
      <c r="J66" s="856"/>
      <c r="K66" s="856"/>
      <c r="L66" s="856"/>
      <c r="M66" s="856"/>
      <c r="N66" s="856"/>
      <c r="O66" s="856"/>
      <c r="P66" s="856"/>
      <c r="Q66" s="856"/>
      <c r="R66" s="856"/>
      <c r="S66" s="856"/>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x14ac:dyDescent="0.15">
      <c r="B67" s="857" t="s">
        <v>1051</v>
      </c>
      <c r="C67" s="857"/>
      <c r="D67" s="857"/>
      <c r="E67" s="857"/>
      <c r="F67" s="857"/>
      <c r="G67" s="857"/>
      <c r="H67" s="857"/>
      <c r="I67" s="857"/>
      <c r="J67" s="857"/>
      <c r="K67" s="857"/>
      <c r="L67" s="857"/>
      <c r="M67" s="857"/>
      <c r="N67" s="857"/>
      <c r="O67" s="857"/>
      <c r="P67" s="857"/>
      <c r="Q67" s="857"/>
      <c r="R67" s="857"/>
      <c r="S67" s="857"/>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x14ac:dyDescent="0.15">
      <c r="B68" s="255" t="s">
        <v>15</v>
      </c>
      <c r="C68" s="217"/>
      <c r="D68" s="18"/>
      <c r="E68" s="18"/>
      <c r="F68" s="18"/>
      <c r="G68" s="18"/>
      <c r="H68" s="18"/>
      <c r="I68" s="18"/>
      <c r="J68" s="18"/>
      <c r="K68" s="18"/>
      <c r="L68" s="18"/>
      <c r="M68" s="18"/>
      <c r="N68" s="18"/>
      <c r="O68" s="18"/>
      <c r="P68" s="18"/>
      <c r="Q68" s="18"/>
      <c r="R68" s="18"/>
      <c r="S68" s="18"/>
    </row>
    <row r="69" spans="1:39" s="10" customFormat="1" ht="24.75" customHeight="1" x14ac:dyDescent="0.15">
      <c r="B69" s="806" t="s">
        <v>1052</v>
      </c>
      <c r="C69" s="806"/>
      <c r="D69" s="806"/>
      <c r="E69" s="806"/>
      <c r="F69" s="806"/>
      <c r="G69" s="806"/>
      <c r="H69" s="806"/>
      <c r="I69" s="806"/>
      <c r="J69" s="806"/>
      <c r="K69" s="806"/>
      <c r="L69" s="806"/>
      <c r="M69" s="806"/>
      <c r="N69" s="806"/>
      <c r="O69" s="806"/>
      <c r="P69" s="806"/>
      <c r="Q69" s="806"/>
      <c r="R69" s="806"/>
      <c r="S69" s="806"/>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x14ac:dyDescent="0.15">
      <c r="B106" s="13"/>
      <c r="C106" s="12"/>
      <c r="D106" s="7"/>
      <c r="E106" s="7"/>
      <c r="F106" s="7"/>
      <c r="G106" s="7"/>
      <c r="H106" s="7"/>
      <c r="I106" s="7"/>
      <c r="J106" s="7"/>
      <c r="K106" s="7"/>
      <c r="L106" s="7"/>
      <c r="M106" s="7"/>
      <c r="N106" s="7"/>
      <c r="O106" s="7"/>
      <c r="P106" s="7"/>
      <c r="Q106" s="7"/>
      <c r="R106" s="7"/>
      <c r="S106" s="7"/>
      <c r="T106" s="7"/>
      <c r="U106" s="7"/>
    </row>
    <row r="109" spans="2:21" ht="30" customHeight="1" x14ac:dyDescent="0.15"/>
    <row r="321" ht="65.25" customHeight="1" x14ac:dyDescent="0.15"/>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R2:S2"/>
    <mergeCell ref="D6:F6"/>
    <mergeCell ref="D7:F7"/>
    <mergeCell ref="D9:F9"/>
    <mergeCell ref="D10:F10"/>
    <mergeCell ref="G7:Q7"/>
    <mergeCell ref="G6:Q6"/>
    <mergeCell ref="G9:Q9"/>
    <mergeCell ref="G10:Q10"/>
    <mergeCell ref="D12:F12"/>
    <mergeCell ref="O46:Q46"/>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J36:K36"/>
    <mergeCell ref="D33:F33"/>
    <mergeCell ref="G33:I33"/>
    <mergeCell ref="J33:K33"/>
    <mergeCell ref="B42:C43"/>
    <mergeCell ref="B30:C30"/>
    <mergeCell ref="B39:C40"/>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8" fitToHeight="0" orientation="portrait" blackAndWhite="1" verticalDpi="1200" r:id="rId1"/>
  <rowBreaks count="1" manualBreakCount="1">
    <brk id="26" max="16383"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pageSetUpPr fitToPage="1"/>
  </sheetPr>
  <dimension ref="A1:H31"/>
  <sheetViews>
    <sheetView showGridLines="0" view="pageBreakPreview" zoomScale="73" zoomScaleNormal="55" zoomScaleSheetLayoutView="100" workbookViewId="0">
      <selection activeCell="J17" sqref="J17"/>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256"/>
      <c r="B1" s="256" t="s">
        <v>53</v>
      </c>
      <c r="C1" s="256"/>
      <c r="D1" s="256"/>
      <c r="E1" s="256"/>
      <c r="F1" s="256"/>
      <c r="G1" s="256"/>
      <c r="H1" s="256"/>
    </row>
    <row r="2" spans="1:8" x14ac:dyDescent="0.15">
      <c r="A2" s="256"/>
      <c r="B2" s="269" t="s">
        <v>23</v>
      </c>
      <c r="C2" s="270"/>
      <c r="D2" s="270"/>
      <c r="E2" s="270"/>
      <c r="F2" s="270"/>
      <c r="G2" s="270"/>
      <c r="H2" s="271" t="s">
        <v>24</v>
      </c>
    </row>
    <row r="3" spans="1:8" s="15" customFormat="1" ht="24" customHeight="1" x14ac:dyDescent="0.15">
      <c r="A3" s="260"/>
      <c r="B3" s="607" t="str">
        <f>別紙１①!D19</f>
        <v>□</v>
      </c>
      <c r="C3" s="260" t="s">
        <v>25</v>
      </c>
      <c r="D3" s="608" t="str">
        <f>別紙１①!D20</f>
        <v>☑</v>
      </c>
      <c r="E3" s="260" t="s">
        <v>26</v>
      </c>
      <c r="F3" s="608" t="str">
        <f>別紙１①!D21</f>
        <v>□</v>
      </c>
      <c r="G3" s="260" t="s">
        <v>27</v>
      </c>
      <c r="H3" s="272" t="str">
        <f>はじめに!D5&amp;""</f>
        <v/>
      </c>
    </row>
    <row r="4" spans="1:8" s="16" customFormat="1" ht="14.25" customHeight="1" x14ac:dyDescent="0.15">
      <c r="A4" s="273"/>
      <c r="B4" s="274"/>
      <c r="C4" s="275"/>
      <c r="D4" s="276"/>
      <c r="E4" s="275"/>
      <c r="F4" s="276"/>
      <c r="G4" s="275"/>
      <c r="H4" s="277"/>
    </row>
    <row r="5" spans="1:8" x14ac:dyDescent="0.15">
      <c r="B5" s="17"/>
      <c r="C5" s="600"/>
      <c r="D5" s="601"/>
      <c r="E5" s="601"/>
      <c r="F5" s="601"/>
      <c r="G5" s="601"/>
      <c r="H5" s="602"/>
    </row>
    <row r="6" spans="1:8" x14ac:dyDescent="0.15">
      <c r="B6" s="17"/>
      <c r="C6" s="603"/>
      <c r="D6" s="12"/>
      <c r="E6" s="12"/>
      <c r="F6" s="12"/>
      <c r="G6" s="12"/>
      <c r="H6" s="17"/>
    </row>
    <row r="7" spans="1:8" x14ac:dyDescent="0.15">
      <c r="B7" s="17"/>
      <c r="C7" s="603"/>
      <c r="D7" s="12"/>
      <c r="E7" s="12"/>
      <c r="F7" s="12"/>
      <c r="G7" s="12"/>
      <c r="H7" s="17"/>
    </row>
    <row r="8" spans="1:8" x14ac:dyDescent="0.15">
      <c r="B8" s="17"/>
      <c r="C8" s="603"/>
      <c r="D8" s="12"/>
      <c r="E8" s="12"/>
      <c r="F8" s="12"/>
      <c r="G8" s="12"/>
      <c r="H8" s="17"/>
    </row>
    <row r="9" spans="1:8" x14ac:dyDescent="0.15">
      <c r="B9" s="17"/>
      <c r="C9" s="603"/>
      <c r="D9" s="12"/>
      <c r="E9" s="12"/>
      <c r="F9" s="12"/>
      <c r="G9" s="12"/>
      <c r="H9" s="17"/>
    </row>
    <row r="10" spans="1:8" x14ac:dyDescent="0.15">
      <c r="B10" s="17"/>
      <c r="C10" s="603"/>
      <c r="D10" s="12"/>
      <c r="E10" s="12"/>
      <c r="F10" s="12"/>
      <c r="G10" s="12"/>
      <c r="H10" s="17"/>
    </row>
    <row r="11" spans="1:8" x14ac:dyDescent="0.15">
      <c r="B11" s="17"/>
      <c r="C11" s="603"/>
      <c r="D11" s="12"/>
      <c r="E11" s="12"/>
      <c r="F11" s="12"/>
      <c r="G11" s="12"/>
      <c r="H11" s="17"/>
    </row>
    <row r="12" spans="1:8" x14ac:dyDescent="0.15">
      <c r="B12" s="17"/>
      <c r="C12" s="603"/>
      <c r="D12" s="12"/>
      <c r="E12" s="12"/>
      <c r="F12" s="12"/>
      <c r="G12" s="12"/>
      <c r="H12" s="17"/>
    </row>
    <row r="13" spans="1:8" x14ac:dyDescent="0.15">
      <c r="B13" s="17"/>
      <c r="C13" s="603"/>
      <c r="D13" s="12"/>
      <c r="E13" s="12"/>
      <c r="F13" s="12"/>
      <c r="G13" s="12"/>
      <c r="H13" s="17"/>
    </row>
    <row r="14" spans="1:8" x14ac:dyDescent="0.15">
      <c r="B14" s="17"/>
      <c r="C14" s="603"/>
      <c r="D14" s="12"/>
      <c r="E14" s="12"/>
      <c r="F14" s="12"/>
      <c r="G14" s="12"/>
      <c r="H14" s="17"/>
    </row>
    <row r="15" spans="1:8" x14ac:dyDescent="0.15">
      <c r="B15" s="17"/>
      <c r="C15" s="603"/>
      <c r="D15" s="12"/>
      <c r="E15" s="12"/>
      <c r="F15" s="12"/>
      <c r="G15" s="12"/>
      <c r="H15" s="17"/>
    </row>
    <row r="16" spans="1:8" x14ac:dyDescent="0.15">
      <c r="B16" s="17"/>
      <c r="C16" s="603"/>
      <c r="D16" s="12"/>
      <c r="E16" s="12"/>
      <c r="F16" s="12"/>
      <c r="G16" s="12"/>
      <c r="H16" s="17"/>
    </row>
    <row r="17" spans="2:8" x14ac:dyDescent="0.15">
      <c r="B17" s="17"/>
      <c r="C17" s="603"/>
      <c r="D17" s="12"/>
      <c r="E17" s="12"/>
      <c r="F17" s="12"/>
      <c r="G17" s="12"/>
      <c r="H17" s="17"/>
    </row>
    <row r="18" spans="2:8" x14ac:dyDescent="0.15">
      <c r="B18" s="17"/>
      <c r="C18" s="603"/>
      <c r="D18" s="12"/>
      <c r="E18" s="12"/>
      <c r="F18" s="12"/>
      <c r="G18" s="12"/>
      <c r="H18" s="17"/>
    </row>
    <row r="19" spans="2:8" x14ac:dyDescent="0.15">
      <c r="B19" s="17"/>
      <c r="C19" s="603"/>
      <c r="D19" s="12"/>
      <c r="E19" s="12"/>
      <c r="F19" s="12"/>
      <c r="G19" s="12"/>
      <c r="H19" s="17"/>
    </row>
    <row r="20" spans="2:8" x14ac:dyDescent="0.15">
      <c r="B20" s="17"/>
      <c r="C20" s="603"/>
      <c r="D20" s="12"/>
      <c r="E20" s="12"/>
      <c r="F20" s="12"/>
      <c r="G20" s="12"/>
      <c r="H20" s="17"/>
    </row>
    <row r="21" spans="2:8" x14ac:dyDescent="0.15">
      <c r="B21" s="17"/>
      <c r="C21" s="603"/>
      <c r="D21" s="12"/>
      <c r="E21" s="12"/>
      <c r="F21" s="12"/>
      <c r="G21" s="12"/>
      <c r="H21" s="17"/>
    </row>
    <row r="22" spans="2:8" x14ac:dyDescent="0.15">
      <c r="B22" s="17"/>
      <c r="C22" s="603"/>
      <c r="D22" s="12"/>
      <c r="E22" s="12"/>
      <c r="F22" s="12"/>
      <c r="G22" s="12"/>
      <c r="H22" s="17"/>
    </row>
    <row r="23" spans="2:8" x14ac:dyDescent="0.15">
      <c r="B23" s="17"/>
      <c r="C23" s="603"/>
      <c r="D23" s="12"/>
      <c r="E23" s="12"/>
      <c r="F23" s="12"/>
      <c r="G23" s="12"/>
      <c r="H23" s="17"/>
    </row>
    <row r="24" spans="2:8" x14ac:dyDescent="0.15">
      <c r="B24" s="17"/>
      <c r="C24" s="603"/>
      <c r="D24" s="12"/>
      <c r="E24" s="12"/>
      <c r="F24" s="12"/>
      <c r="G24" s="12"/>
      <c r="H24" s="17"/>
    </row>
    <row r="25" spans="2:8" x14ac:dyDescent="0.15">
      <c r="B25" s="17"/>
      <c r="C25" s="603"/>
      <c r="D25" s="12"/>
      <c r="E25" s="12"/>
      <c r="F25" s="12"/>
      <c r="G25" s="12"/>
      <c r="H25" s="17"/>
    </row>
    <row r="26" spans="2:8" x14ac:dyDescent="0.15">
      <c r="B26" s="17"/>
      <c r="C26" s="603"/>
      <c r="D26" s="12"/>
      <c r="E26" s="12"/>
      <c r="F26" s="12"/>
      <c r="G26" s="12"/>
      <c r="H26" s="17"/>
    </row>
    <row r="27" spans="2:8" x14ac:dyDescent="0.15">
      <c r="B27" s="17"/>
      <c r="C27" s="603"/>
      <c r="D27" s="12"/>
      <c r="E27" s="12"/>
      <c r="F27" s="12"/>
      <c r="G27" s="12"/>
      <c r="H27" s="17"/>
    </row>
    <row r="28" spans="2:8" x14ac:dyDescent="0.15">
      <c r="B28" s="17"/>
      <c r="C28" s="603"/>
      <c r="D28" s="12"/>
      <c r="E28" s="12"/>
      <c r="F28" s="12"/>
      <c r="G28" s="12"/>
      <c r="H28" s="17"/>
    </row>
    <row r="29" spans="2:8" x14ac:dyDescent="0.15">
      <c r="B29" s="17"/>
      <c r="C29" s="603"/>
      <c r="D29" s="12"/>
      <c r="E29" s="12"/>
      <c r="F29" s="12"/>
      <c r="G29" s="12"/>
      <c r="H29" s="17"/>
    </row>
    <row r="30" spans="2:8" x14ac:dyDescent="0.15">
      <c r="B30" s="17"/>
      <c r="C30" s="603"/>
      <c r="D30" s="12"/>
      <c r="E30" s="12"/>
      <c r="F30" s="12"/>
      <c r="G30" s="12"/>
      <c r="H30" s="17"/>
    </row>
    <row r="31" spans="2:8" x14ac:dyDescent="0.15">
      <c r="B31" s="17"/>
      <c r="C31" s="604"/>
      <c r="D31" s="605"/>
      <c r="E31" s="605"/>
      <c r="F31" s="605"/>
      <c r="G31" s="605"/>
      <c r="H31" s="606"/>
    </row>
  </sheetData>
  <phoneticPr fontId="3"/>
  <printOptions horizontalCentered="1"/>
  <pageMargins left="0.19685039370078741" right="0.19685039370078741" top="0.55118110236220474" bottom="0.35433070866141736" header="0.31496062992125984" footer="0.31496062992125984"/>
  <pageSetup paperSize="9"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zoomScale="70" zoomScaleNormal="100" zoomScaleSheetLayoutView="70" workbookViewId="0">
      <selection activeCell="A7" sqref="A7"/>
    </sheetView>
  </sheetViews>
  <sheetFormatPr defaultColWidth="5.625" defaultRowHeight="28.5" x14ac:dyDescent="0.15"/>
  <cols>
    <col min="1" max="1" width="17.5" style="48" customWidth="1"/>
    <col min="2" max="2" width="32.625" style="48" customWidth="1"/>
    <col min="3" max="3" width="41.625" style="48" customWidth="1"/>
    <col min="4" max="7" width="6" style="48" customWidth="1"/>
    <col min="8" max="9" width="10.5" style="48" customWidth="1"/>
    <col min="10" max="10" width="5.875" style="112" customWidth="1"/>
    <col min="11" max="11" width="11.125" style="48" customWidth="1"/>
    <col min="12" max="14" width="5.5" style="48" customWidth="1"/>
    <col min="15" max="35" width="5.625" style="48"/>
    <col min="36" max="36" width="5.625" style="112"/>
    <col min="37" max="254" width="5.625" style="48"/>
    <col min="255" max="256" width="7.5" style="48" customWidth="1"/>
    <col min="257" max="510" width="5.625" style="48"/>
    <col min="511" max="512" width="7.5" style="48" customWidth="1"/>
    <col min="513" max="766" width="5.625" style="48"/>
    <col min="767" max="768" width="7.5" style="48" customWidth="1"/>
    <col min="769" max="1022" width="5.625" style="48"/>
    <col min="1023" max="1024" width="7.5" style="48" customWidth="1"/>
    <col min="1025" max="1278" width="5.625" style="48"/>
    <col min="1279" max="1280" width="7.5" style="48" customWidth="1"/>
    <col min="1281" max="1534" width="5.625" style="48"/>
    <col min="1535" max="1536" width="7.5" style="48" customWidth="1"/>
    <col min="1537" max="1790" width="5.625" style="48"/>
    <col min="1791" max="1792" width="7.5" style="48" customWidth="1"/>
    <col min="1793" max="2046" width="5.625" style="48"/>
    <col min="2047" max="2048" width="7.5" style="48" customWidth="1"/>
    <col min="2049" max="2302" width="5.625" style="48"/>
    <col min="2303" max="2304" width="7.5" style="48" customWidth="1"/>
    <col min="2305" max="2558" width="5.625" style="48"/>
    <col min="2559" max="2560" width="7.5" style="48" customWidth="1"/>
    <col min="2561" max="2814" width="5.625" style="48"/>
    <col min="2815" max="2816" width="7.5" style="48" customWidth="1"/>
    <col min="2817" max="3070" width="5.625" style="48"/>
    <col min="3071" max="3072" width="7.5" style="48" customWidth="1"/>
    <col min="3073" max="3326" width="5.625" style="48"/>
    <col min="3327" max="3328" width="7.5" style="48" customWidth="1"/>
    <col min="3329" max="3582" width="5.625" style="48"/>
    <col min="3583" max="3584" width="7.5" style="48" customWidth="1"/>
    <col min="3585" max="3838" width="5.625" style="48"/>
    <col min="3839" max="3840" width="7.5" style="48" customWidth="1"/>
    <col min="3841" max="4094" width="5.625" style="48"/>
    <col min="4095" max="4096" width="7.5" style="48" customWidth="1"/>
    <col min="4097" max="4350" width="5.625" style="48"/>
    <col min="4351" max="4352" width="7.5" style="48" customWidth="1"/>
    <col min="4353" max="4606" width="5.625" style="48"/>
    <col min="4607" max="4608" width="7.5" style="48" customWidth="1"/>
    <col min="4609" max="4862" width="5.625" style="48"/>
    <col min="4863" max="4864" width="7.5" style="48" customWidth="1"/>
    <col min="4865" max="5118" width="5.625" style="48"/>
    <col min="5119" max="5120" width="7.5" style="48" customWidth="1"/>
    <col min="5121" max="5374" width="5.625" style="48"/>
    <col min="5375" max="5376" width="7.5" style="48" customWidth="1"/>
    <col min="5377" max="5630" width="5.625" style="48"/>
    <col min="5631" max="5632" width="7.5" style="48" customWidth="1"/>
    <col min="5633" max="5886" width="5.625" style="48"/>
    <col min="5887" max="5888" width="7.5" style="48" customWidth="1"/>
    <col min="5889" max="6142" width="5.625" style="48"/>
    <col min="6143" max="6144" width="7.5" style="48" customWidth="1"/>
    <col min="6145" max="6398" width="5.625" style="48"/>
    <col min="6399" max="6400" width="7.5" style="48" customWidth="1"/>
    <col min="6401" max="6654" width="5.625" style="48"/>
    <col min="6655" max="6656" width="7.5" style="48" customWidth="1"/>
    <col min="6657" max="6910" width="5.625" style="48"/>
    <col min="6911" max="6912" width="7.5" style="48" customWidth="1"/>
    <col min="6913" max="7166" width="5.625" style="48"/>
    <col min="7167" max="7168" width="7.5" style="48" customWidth="1"/>
    <col min="7169" max="7422" width="5.625" style="48"/>
    <col min="7423" max="7424" width="7.5" style="48" customWidth="1"/>
    <col min="7425" max="7678" width="5.625" style="48"/>
    <col min="7679" max="7680" width="7.5" style="48" customWidth="1"/>
    <col min="7681" max="7934" width="5.625" style="48"/>
    <col min="7935" max="7936" width="7.5" style="48" customWidth="1"/>
    <col min="7937" max="8190" width="5.625" style="48"/>
    <col min="8191" max="8192" width="7.5" style="48" customWidth="1"/>
    <col min="8193" max="8446" width="5.625" style="48"/>
    <col min="8447" max="8448" width="7.5" style="48" customWidth="1"/>
    <col min="8449" max="8702" width="5.625" style="48"/>
    <col min="8703" max="8704" width="7.5" style="48" customWidth="1"/>
    <col min="8705" max="8958" width="5.625" style="48"/>
    <col min="8959" max="8960" width="7.5" style="48" customWidth="1"/>
    <col min="8961" max="9214" width="5.625" style="48"/>
    <col min="9215" max="9216" width="7.5" style="48" customWidth="1"/>
    <col min="9217" max="9470" width="5.625" style="48"/>
    <col min="9471" max="9472" width="7.5" style="48" customWidth="1"/>
    <col min="9473" max="9726" width="5.625" style="48"/>
    <col min="9727" max="9728" width="7.5" style="48" customWidth="1"/>
    <col min="9729" max="9982" width="5.625" style="48"/>
    <col min="9983" max="9984" width="7.5" style="48" customWidth="1"/>
    <col min="9985" max="10238" width="5.625" style="48"/>
    <col min="10239" max="10240" width="7.5" style="48" customWidth="1"/>
    <col min="10241" max="10494" width="5.625" style="48"/>
    <col min="10495" max="10496" width="7.5" style="48" customWidth="1"/>
    <col min="10497" max="10750" width="5.625" style="48"/>
    <col min="10751" max="10752" width="7.5" style="48" customWidth="1"/>
    <col min="10753" max="11006" width="5.625" style="48"/>
    <col min="11007" max="11008" width="7.5" style="48" customWidth="1"/>
    <col min="11009" max="11262" width="5.625" style="48"/>
    <col min="11263" max="11264" width="7.5" style="48" customWidth="1"/>
    <col min="11265" max="11518" width="5.625" style="48"/>
    <col min="11519" max="11520" width="7.5" style="48" customWidth="1"/>
    <col min="11521" max="11774" width="5.625" style="48"/>
    <col min="11775" max="11776" width="7.5" style="48" customWidth="1"/>
    <col min="11777" max="12030" width="5.625" style="48"/>
    <col min="12031" max="12032" width="7.5" style="48" customWidth="1"/>
    <col min="12033" max="12286" width="5.625" style="48"/>
    <col min="12287" max="12288" width="7.5" style="48" customWidth="1"/>
    <col min="12289" max="12542" width="5.625" style="48"/>
    <col min="12543" max="12544" width="7.5" style="48" customWidth="1"/>
    <col min="12545" max="12798" width="5.625" style="48"/>
    <col min="12799" max="12800" width="7.5" style="48" customWidth="1"/>
    <col min="12801" max="13054" width="5.625" style="48"/>
    <col min="13055" max="13056" width="7.5" style="48" customWidth="1"/>
    <col min="13057" max="13310" width="5.625" style="48"/>
    <col min="13311" max="13312" width="7.5" style="48" customWidth="1"/>
    <col min="13313" max="13566" width="5.625" style="48"/>
    <col min="13567" max="13568" width="7.5" style="48" customWidth="1"/>
    <col min="13569" max="13822" width="5.625" style="48"/>
    <col min="13823" max="13824" width="7.5" style="48" customWidth="1"/>
    <col min="13825" max="14078" width="5.625" style="48"/>
    <col min="14079" max="14080" width="7.5" style="48" customWidth="1"/>
    <col min="14081" max="14334" width="5.625" style="48"/>
    <col min="14335" max="14336" width="7.5" style="48" customWidth="1"/>
    <col min="14337" max="14590" width="5.625" style="48"/>
    <col min="14591" max="14592" width="7.5" style="48" customWidth="1"/>
    <col min="14593" max="14846" width="5.625" style="48"/>
    <col min="14847" max="14848" width="7.5" style="48" customWidth="1"/>
    <col min="14849" max="15102" width="5.625" style="48"/>
    <col min="15103" max="15104" width="7.5" style="48" customWidth="1"/>
    <col min="15105" max="15358" width="5.625" style="48"/>
    <col min="15359" max="15360" width="7.5" style="48" customWidth="1"/>
    <col min="15361" max="15614" width="5.625" style="48"/>
    <col min="15615" max="15616" width="7.5" style="48" customWidth="1"/>
    <col min="15617" max="15870" width="5.625" style="48"/>
    <col min="15871" max="15872" width="7.5" style="48" customWidth="1"/>
    <col min="15873" max="16126" width="5.625" style="48"/>
    <col min="16127" max="16128" width="7.5" style="48" customWidth="1"/>
    <col min="16129" max="16384" width="5.625" style="48"/>
  </cols>
  <sheetData>
    <row r="1" spans="1:37" ht="36.75" customHeight="1" x14ac:dyDescent="0.15">
      <c r="A1" s="46" t="s">
        <v>73</v>
      </c>
      <c r="B1" s="47"/>
      <c r="C1" s="47"/>
      <c r="D1" s="47"/>
      <c r="E1" s="47"/>
      <c r="F1" s="47"/>
      <c r="G1" s="47"/>
      <c r="H1" s="47"/>
      <c r="I1" s="47"/>
    </row>
    <row r="2" spans="1:37" ht="28.5" customHeight="1" x14ac:dyDescent="0.15">
      <c r="A2" s="876" t="s">
        <v>40</v>
      </c>
      <c r="B2" s="876"/>
      <c r="C2" s="876"/>
      <c r="D2" s="876"/>
      <c r="E2" s="876"/>
      <c r="F2" s="876"/>
      <c r="G2" s="876"/>
      <c r="H2" s="876"/>
      <c r="I2" s="876"/>
      <c r="J2" s="115"/>
      <c r="K2" s="881"/>
      <c r="L2" s="881"/>
      <c r="M2" s="881"/>
      <c r="N2" s="881"/>
      <c r="O2" s="881"/>
    </row>
    <row r="3" spans="1:37" ht="28.5" customHeight="1" x14ac:dyDescent="0.15">
      <c r="A3" s="49"/>
      <c r="B3" s="50"/>
      <c r="C3" s="50"/>
      <c r="D3" s="50"/>
      <c r="E3" s="50"/>
      <c r="F3" s="50"/>
      <c r="G3" s="50"/>
      <c r="H3" s="99" t="str">
        <f>参４_申請!E3</f>
        <v>年　　月　　日</v>
      </c>
      <c r="I3" s="100"/>
      <c r="J3" s="115"/>
      <c r="K3" s="51"/>
      <c r="L3" s="51"/>
      <c r="M3" s="51"/>
      <c r="N3" s="51"/>
      <c r="O3" s="51"/>
    </row>
    <row r="4" spans="1:37" ht="39.75" customHeight="1" x14ac:dyDescent="0.15">
      <c r="A4" s="877" t="s">
        <v>387</v>
      </c>
      <c r="B4" s="880" t="s">
        <v>74</v>
      </c>
      <c r="C4" s="877" t="s">
        <v>388</v>
      </c>
      <c r="D4" s="883" t="s">
        <v>377</v>
      </c>
      <c r="E4" s="884"/>
      <c r="F4" s="885"/>
      <c r="G4" s="886" t="s">
        <v>379</v>
      </c>
      <c r="H4" s="887"/>
      <c r="I4" s="888"/>
      <c r="J4" s="886" t="s">
        <v>19</v>
      </c>
      <c r="K4" s="889"/>
      <c r="L4" s="889"/>
      <c r="M4" s="889"/>
      <c r="N4" s="890"/>
      <c r="O4" s="52"/>
    </row>
    <row r="5" spans="1:37" ht="39.75" customHeight="1" x14ac:dyDescent="0.15">
      <c r="A5" s="878"/>
      <c r="B5" s="878"/>
      <c r="C5" s="878"/>
      <c r="D5" s="209"/>
      <c r="E5" s="880" t="s">
        <v>75</v>
      </c>
      <c r="F5" s="880" t="s">
        <v>381</v>
      </c>
      <c r="G5" s="210"/>
      <c r="H5" s="892" t="s">
        <v>75</v>
      </c>
      <c r="I5" s="892" t="s">
        <v>386</v>
      </c>
      <c r="J5" s="210"/>
      <c r="K5" s="893" t="s">
        <v>380</v>
      </c>
      <c r="L5" s="894" t="s">
        <v>382</v>
      </c>
      <c r="M5" s="887"/>
      <c r="N5" s="888"/>
      <c r="O5" s="52"/>
    </row>
    <row r="6" spans="1:37" ht="63.75" customHeight="1" x14ac:dyDescent="0.15">
      <c r="A6" s="879"/>
      <c r="B6" s="879"/>
      <c r="C6" s="879"/>
      <c r="D6" s="211"/>
      <c r="E6" s="891"/>
      <c r="F6" s="891"/>
      <c r="G6" s="212"/>
      <c r="H6" s="892"/>
      <c r="I6" s="892"/>
      <c r="J6" s="213"/>
      <c r="K6" s="893"/>
      <c r="L6" s="214" t="s">
        <v>383</v>
      </c>
      <c r="M6" s="208" t="s">
        <v>384</v>
      </c>
      <c r="N6" s="208" t="s">
        <v>385</v>
      </c>
      <c r="O6" s="51"/>
    </row>
    <row r="7" spans="1:37" ht="36" customHeight="1" x14ac:dyDescent="0.15">
      <c r="A7" s="337"/>
      <c r="B7" s="337"/>
      <c r="C7" s="338"/>
      <c r="D7" s="544"/>
      <c r="E7" s="544"/>
      <c r="F7" s="544"/>
      <c r="G7" s="337"/>
      <c r="H7" s="339"/>
      <c r="I7" s="339"/>
      <c r="J7" s="546"/>
      <c r="K7" s="547"/>
      <c r="L7" s="548"/>
      <c r="M7" s="548"/>
      <c r="N7" s="548"/>
      <c r="AJ7" s="112" t="s">
        <v>357</v>
      </c>
      <c r="AK7" s="114"/>
    </row>
    <row r="8" spans="1:37" ht="36" customHeight="1" x14ac:dyDescent="0.15">
      <c r="A8" s="337"/>
      <c r="B8" s="337"/>
      <c r="C8" s="338"/>
      <c r="D8" s="544"/>
      <c r="E8" s="544"/>
      <c r="F8" s="544"/>
      <c r="G8" s="337"/>
      <c r="H8" s="340"/>
      <c r="I8" s="340"/>
      <c r="J8" s="546"/>
      <c r="K8" s="549"/>
      <c r="L8" s="548"/>
      <c r="M8" s="548"/>
      <c r="N8" s="548"/>
      <c r="AJ8" s="112" t="s">
        <v>357</v>
      </c>
      <c r="AK8" s="114"/>
    </row>
    <row r="9" spans="1:37" ht="36" customHeight="1" x14ac:dyDescent="0.15">
      <c r="A9" s="337"/>
      <c r="B9" s="337"/>
      <c r="C9" s="338"/>
      <c r="D9" s="544"/>
      <c r="E9" s="544"/>
      <c r="F9" s="544"/>
      <c r="G9" s="337"/>
      <c r="H9" s="340"/>
      <c r="I9" s="340"/>
      <c r="J9" s="546"/>
      <c r="K9" s="549"/>
      <c r="L9" s="548"/>
      <c r="M9" s="548"/>
      <c r="N9" s="548"/>
      <c r="AJ9" s="112" t="s">
        <v>357</v>
      </c>
      <c r="AK9" s="114"/>
    </row>
    <row r="10" spans="1:37" ht="36" customHeight="1" x14ac:dyDescent="0.15">
      <c r="A10" s="337"/>
      <c r="B10" s="337"/>
      <c r="C10" s="338"/>
      <c r="D10" s="544"/>
      <c r="E10" s="544"/>
      <c r="F10" s="544"/>
      <c r="G10" s="337"/>
      <c r="H10" s="340"/>
      <c r="I10" s="340"/>
      <c r="J10" s="546"/>
      <c r="K10" s="549"/>
      <c r="L10" s="548"/>
      <c r="M10" s="548"/>
      <c r="N10" s="548"/>
      <c r="AJ10" s="112" t="s">
        <v>357</v>
      </c>
      <c r="AK10" s="114"/>
    </row>
    <row r="11" spans="1:37" ht="36" customHeight="1" x14ac:dyDescent="0.15">
      <c r="A11" s="337"/>
      <c r="B11" s="337"/>
      <c r="C11" s="338"/>
      <c r="D11" s="544"/>
      <c r="E11" s="544"/>
      <c r="F11" s="544"/>
      <c r="G11" s="337"/>
      <c r="H11" s="340"/>
      <c r="I11" s="340"/>
      <c r="J11" s="546"/>
      <c r="K11" s="549"/>
      <c r="L11" s="548"/>
      <c r="M11" s="548"/>
      <c r="N11" s="548"/>
      <c r="AJ11" s="112" t="s">
        <v>357</v>
      </c>
      <c r="AK11" s="114"/>
    </row>
    <row r="12" spans="1:37" ht="36" customHeight="1" x14ac:dyDescent="0.15">
      <c r="A12" s="337"/>
      <c r="B12" s="337"/>
      <c r="C12" s="338"/>
      <c r="D12" s="544"/>
      <c r="E12" s="544"/>
      <c r="F12" s="544"/>
      <c r="G12" s="337"/>
      <c r="H12" s="340"/>
      <c r="I12" s="340"/>
      <c r="J12" s="546"/>
      <c r="K12" s="549"/>
      <c r="L12" s="548"/>
      <c r="M12" s="548"/>
      <c r="N12" s="548"/>
      <c r="AJ12" s="112" t="s">
        <v>357</v>
      </c>
      <c r="AK12" s="114"/>
    </row>
    <row r="13" spans="1:37" ht="36" customHeight="1" x14ac:dyDescent="0.15">
      <c r="A13" s="337"/>
      <c r="B13" s="337"/>
      <c r="C13" s="338"/>
      <c r="D13" s="544"/>
      <c r="E13" s="544"/>
      <c r="F13" s="544"/>
      <c r="G13" s="337"/>
      <c r="H13" s="340"/>
      <c r="I13" s="340"/>
      <c r="J13" s="546"/>
      <c r="K13" s="549"/>
      <c r="L13" s="548"/>
      <c r="M13" s="548"/>
      <c r="N13" s="548"/>
      <c r="AJ13" s="112" t="s">
        <v>357</v>
      </c>
      <c r="AK13" s="114"/>
    </row>
    <row r="14" spans="1:37" ht="36" customHeight="1" x14ac:dyDescent="0.15">
      <c r="A14" s="337"/>
      <c r="B14" s="337"/>
      <c r="C14" s="338"/>
      <c r="D14" s="544"/>
      <c r="E14" s="544"/>
      <c r="F14" s="544"/>
      <c r="G14" s="337"/>
      <c r="H14" s="340"/>
      <c r="I14" s="340"/>
      <c r="J14" s="546"/>
      <c r="K14" s="549"/>
      <c r="L14" s="548"/>
      <c r="M14" s="548"/>
      <c r="N14" s="548"/>
      <c r="AJ14" s="112" t="s">
        <v>357</v>
      </c>
      <c r="AK14" s="114"/>
    </row>
    <row r="15" spans="1:37" ht="36" customHeight="1" x14ac:dyDescent="0.15">
      <c r="A15" s="337"/>
      <c r="B15" s="337"/>
      <c r="C15" s="338"/>
      <c r="D15" s="544"/>
      <c r="E15" s="544"/>
      <c r="F15" s="544"/>
      <c r="G15" s="337"/>
      <c r="H15" s="340"/>
      <c r="I15" s="340"/>
      <c r="J15" s="546"/>
      <c r="K15" s="549"/>
      <c r="L15" s="548"/>
      <c r="M15" s="548"/>
      <c r="N15" s="548"/>
      <c r="AJ15" s="112" t="s">
        <v>357</v>
      </c>
      <c r="AK15" s="114"/>
    </row>
    <row r="16" spans="1:37" ht="36" customHeight="1" x14ac:dyDescent="0.15">
      <c r="A16" s="337"/>
      <c r="B16" s="337"/>
      <c r="C16" s="338"/>
      <c r="D16" s="544"/>
      <c r="E16" s="544"/>
      <c r="F16" s="544"/>
      <c r="G16" s="337"/>
      <c r="H16" s="340"/>
      <c r="I16" s="340"/>
      <c r="J16" s="546"/>
      <c r="K16" s="549"/>
      <c r="L16" s="548"/>
      <c r="M16" s="548"/>
      <c r="N16" s="548"/>
      <c r="AJ16" s="112" t="s">
        <v>357</v>
      </c>
      <c r="AK16" s="114"/>
    </row>
    <row r="17" spans="1:37" ht="36" customHeight="1" x14ac:dyDescent="0.15">
      <c r="A17" s="337"/>
      <c r="B17" s="337"/>
      <c r="C17" s="338"/>
      <c r="D17" s="544"/>
      <c r="E17" s="544"/>
      <c r="F17" s="544"/>
      <c r="G17" s="337"/>
      <c r="H17" s="340"/>
      <c r="I17" s="340"/>
      <c r="J17" s="546"/>
      <c r="K17" s="549"/>
      <c r="L17" s="548"/>
      <c r="M17" s="548"/>
      <c r="N17" s="548"/>
      <c r="AJ17" s="112" t="s">
        <v>357</v>
      </c>
      <c r="AK17" s="114"/>
    </row>
    <row r="18" spans="1:37" ht="36" customHeight="1" x14ac:dyDescent="0.15">
      <c r="A18" s="337"/>
      <c r="B18" s="337"/>
      <c r="C18" s="338"/>
      <c r="D18" s="544"/>
      <c r="E18" s="544"/>
      <c r="F18" s="544"/>
      <c r="G18" s="337"/>
      <c r="H18" s="340"/>
      <c r="I18" s="340"/>
      <c r="J18" s="546"/>
      <c r="K18" s="549"/>
      <c r="L18" s="548"/>
      <c r="M18" s="548"/>
      <c r="N18" s="548"/>
      <c r="AJ18" s="112" t="s">
        <v>357</v>
      </c>
      <c r="AK18" s="114"/>
    </row>
    <row r="19" spans="1:37" ht="33.75" hidden="1" customHeight="1" x14ac:dyDescent="0.15">
      <c r="A19" s="337"/>
      <c r="B19" s="337"/>
      <c r="C19" s="338"/>
      <c r="D19" s="544"/>
      <c r="E19" s="544"/>
      <c r="F19" s="544"/>
      <c r="G19" s="337"/>
      <c r="H19" s="340"/>
      <c r="I19" s="340"/>
      <c r="J19" s="546"/>
      <c r="K19" s="549"/>
      <c r="L19" s="548"/>
      <c r="M19" s="548"/>
      <c r="N19" s="548"/>
      <c r="AJ19" s="112" t="s">
        <v>357</v>
      </c>
      <c r="AK19" s="114"/>
    </row>
    <row r="20" spans="1:37" ht="33.75" hidden="1" customHeight="1" x14ac:dyDescent="0.15">
      <c r="A20" s="337"/>
      <c r="B20" s="337"/>
      <c r="C20" s="338"/>
      <c r="D20" s="544"/>
      <c r="E20" s="544"/>
      <c r="F20" s="544"/>
      <c r="G20" s="337"/>
      <c r="H20" s="340"/>
      <c r="I20" s="340"/>
      <c r="J20" s="546"/>
      <c r="K20" s="550"/>
      <c r="L20" s="548"/>
      <c r="M20" s="548"/>
      <c r="N20" s="548"/>
      <c r="AJ20" s="112" t="s">
        <v>357</v>
      </c>
      <c r="AK20" s="114"/>
    </row>
    <row r="21" spans="1:37" ht="33.75" hidden="1" customHeight="1" x14ac:dyDescent="0.15">
      <c r="A21" s="337"/>
      <c r="B21" s="337"/>
      <c r="C21" s="338"/>
      <c r="D21" s="544"/>
      <c r="E21" s="544"/>
      <c r="F21" s="544"/>
      <c r="G21" s="337"/>
      <c r="H21" s="340"/>
      <c r="I21" s="340"/>
      <c r="J21" s="546"/>
      <c r="K21" s="549"/>
      <c r="L21" s="548"/>
      <c r="M21" s="548"/>
      <c r="N21" s="548"/>
      <c r="AJ21" s="112" t="s">
        <v>357</v>
      </c>
      <c r="AK21" s="114"/>
    </row>
    <row r="22" spans="1:37" ht="27" hidden="1" customHeight="1" x14ac:dyDescent="0.15">
      <c r="A22" s="337"/>
      <c r="B22" s="337"/>
      <c r="C22" s="338"/>
      <c r="D22" s="544"/>
      <c r="E22" s="544"/>
      <c r="F22" s="544"/>
      <c r="G22" s="337"/>
      <c r="H22" s="340"/>
      <c r="I22" s="340"/>
      <c r="J22" s="546"/>
      <c r="K22" s="549"/>
      <c r="L22" s="548"/>
      <c r="M22" s="548"/>
      <c r="N22" s="548"/>
      <c r="AJ22" s="112" t="s">
        <v>357</v>
      </c>
      <c r="AK22" s="114"/>
    </row>
    <row r="23" spans="1:37" ht="27" hidden="1" customHeight="1" x14ac:dyDescent="0.15">
      <c r="A23" s="337"/>
      <c r="B23" s="337"/>
      <c r="C23" s="338"/>
      <c r="D23" s="544"/>
      <c r="E23" s="544"/>
      <c r="F23" s="544"/>
      <c r="G23" s="337"/>
      <c r="H23" s="340"/>
      <c r="I23" s="340"/>
      <c r="J23" s="546"/>
      <c r="K23" s="549"/>
      <c r="L23" s="548"/>
      <c r="M23" s="548"/>
      <c r="N23" s="548"/>
      <c r="AJ23" s="112" t="s">
        <v>357</v>
      </c>
      <c r="AK23" s="114"/>
    </row>
    <row r="24" spans="1:37" ht="27" hidden="1" customHeight="1" x14ac:dyDescent="0.15">
      <c r="A24" s="337"/>
      <c r="B24" s="337"/>
      <c r="C24" s="338"/>
      <c r="D24" s="544"/>
      <c r="E24" s="544"/>
      <c r="F24" s="544"/>
      <c r="G24" s="337"/>
      <c r="H24" s="340"/>
      <c r="I24" s="340"/>
      <c r="J24" s="546"/>
      <c r="K24" s="549"/>
      <c r="L24" s="548"/>
      <c r="M24" s="548"/>
      <c r="N24" s="548"/>
      <c r="AJ24" s="112" t="s">
        <v>357</v>
      </c>
      <c r="AK24" s="114"/>
    </row>
    <row r="25" spans="1:37" ht="27" hidden="1" customHeight="1" x14ac:dyDescent="0.15">
      <c r="A25" s="337"/>
      <c r="B25" s="337"/>
      <c r="C25" s="338"/>
      <c r="D25" s="544"/>
      <c r="E25" s="544"/>
      <c r="F25" s="544"/>
      <c r="G25" s="337"/>
      <c r="H25" s="340"/>
      <c r="I25" s="340"/>
      <c r="J25" s="546"/>
      <c r="K25" s="550"/>
      <c r="L25" s="548"/>
      <c r="M25" s="548"/>
      <c r="N25" s="548"/>
      <c r="AJ25" s="112" t="s">
        <v>357</v>
      </c>
      <c r="AK25" s="114"/>
    </row>
    <row r="26" spans="1:37" ht="27" hidden="1" customHeight="1" x14ac:dyDescent="0.15">
      <c r="A26" s="337"/>
      <c r="B26" s="337"/>
      <c r="C26" s="338"/>
      <c r="D26" s="544"/>
      <c r="E26" s="544"/>
      <c r="F26" s="544"/>
      <c r="G26" s="337"/>
      <c r="H26" s="340"/>
      <c r="I26" s="340"/>
      <c r="J26" s="546"/>
      <c r="K26" s="549"/>
      <c r="L26" s="548"/>
      <c r="M26" s="548"/>
      <c r="N26" s="548"/>
      <c r="AJ26" s="112" t="s">
        <v>357</v>
      </c>
      <c r="AK26" s="114"/>
    </row>
    <row r="27" spans="1:37" ht="27" hidden="1" customHeight="1" x14ac:dyDescent="0.15">
      <c r="A27" s="337"/>
      <c r="B27" s="337"/>
      <c r="C27" s="338"/>
      <c r="D27" s="544"/>
      <c r="E27" s="544"/>
      <c r="F27" s="544"/>
      <c r="G27" s="337"/>
      <c r="H27" s="340"/>
      <c r="I27" s="340"/>
      <c r="J27" s="546"/>
      <c r="K27" s="549"/>
      <c r="L27" s="548"/>
      <c r="M27" s="548"/>
      <c r="N27" s="548"/>
      <c r="AJ27" s="112" t="s">
        <v>357</v>
      </c>
      <c r="AK27" s="114"/>
    </row>
    <row r="28" spans="1:37" ht="27" hidden="1" customHeight="1" x14ac:dyDescent="0.15">
      <c r="A28" s="337"/>
      <c r="B28" s="337"/>
      <c r="C28" s="338"/>
      <c r="D28" s="544"/>
      <c r="E28" s="544"/>
      <c r="F28" s="544"/>
      <c r="G28" s="337"/>
      <c r="H28" s="340"/>
      <c r="I28" s="340"/>
      <c r="J28" s="546"/>
      <c r="K28" s="549"/>
      <c r="L28" s="548"/>
      <c r="M28" s="548"/>
      <c r="N28" s="548"/>
      <c r="AJ28" s="112" t="s">
        <v>357</v>
      </c>
      <c r="AK28" s="114"/>
    </row>
    <row r="29" spans="1:37" ht="27" hidden="1" customHeight="1" x14ac:dyDescent="0.15">
      <c r="A29" s="337"/>
      <c r="B29" s="337"/>
      <c r="C29" s="338"/>
      <c r="D29" s="544"/>
      <c r="E29" s="544"/>
      <c r="F29" s="544"/>
      <c r="G29" s="338"/>
      <c r="H29" s="340"/>
      <c r="I29" s="340"/>
      <c r="J29" s="546"/>
      <c r="K29" s="549"/>
      <c r="L29" s="548"/>
      <c r="M29" s="548"/>
      <c r="N29" s="548"/>
      <c r="AK29" s="114"/>
    </row>
    <row r="30" spans="1:37" hidden="1" x14ac:dyDescent="0.15">
      <c r="A30" s="337"/>
      <c r="B30" s="337"/>
      <c r="C30" s="338"/>
      <c r="D30" s="544"/>
      <c r="E30" s="544"/>
      <c r="F30" s="544"/>
      <c r="G30" s="338"/>
      <c r="H30" s="340"/>
      <c r="I30" s="340"/>
      <c r="J30" s="546"/>
      <c r="K30" s="548"/>
      <c r="L30" s="548"/>
      <c r="M30" s="548"/>
      <c r="N30" s="548"/>
    </row>
    <row r="31" spans="1:37" hidden="1" x14ac:dyDescent="0.15">
      <c r="A31" s="337"/>
      <c r="B31" s="337"/>
      <c r="C31" s="338"/>
      <c r="D31" s="544"/>
      <c r="E31" s="544"/>
      <c r="F31" s="544"/>
      <c r="G31" s="338"/>
      <c r="H31" s="340"/>
      <c r="I31" s="340"/>
      <c r="J31" s="546"/>
      <c r="K31" s="548"/>
      <c r="L31" s="548"/>
      <c r="M31" s="548"/>
      <c r="N31" s="548"/>
    </row>
    <row r="32" spans="1:37" hidden="1" x14ac:dyDescent="0.15">
      <c r="A32" s="337"/>
      <c r="B32" s="337"/>
      <c r="C32" s="338"/>
      <c r="D32" s="544"/>
      <c r="E32" s="544"/>
      <c r="F32" s="544"/>
      <c r="G32" s="338"/>
      <c r="H32" s="340"/>
      <c r="I32" s="340"/>
      <c r="J32" s="546"/>
      <c r="K32" s="548"/>
      <c r="L32" s="548"/>
      <c r="M32" s="548"/>
      <c r="N32" s="548"/>
    </row>
    <row r="33" spans="1:36" s="118" customFormat="1" ht="19.149999999999999" hidden="1" customHeight="1" x14ac:dyDescent="0.2">
      <c r="A33" s="589"/>
      <c r="B33" s="590"/>
      <c r="C33" s="590" t="s">
        <v>284</v>
      </c>
      <c r="D33" s="590"/>
      <c r="E33" s="590"/>
      <c r="F33" s="590"/>
      <c r="G33" s="590"/>
      <c r="H33" s="590"/>
      <c r="I33" s="590"/>
      <c r="J33" s="590"/>
      <c r="K33" s="590"/>
      <c r="L33" s="590"/>
      <c r="M33" s="590"/>
      <c r="N33" s="590"/>
      <c r="O33" s="278"/>
      <c r="P33" s="279"/>
      <c r="Q33" s="279"/>
      <c r="R33" s="279"/>
      <c r="S33" s="279"/>
      <c r="T33" s="279"/>
      <c r="U33" s="279"/>
      <c r="V33" s="279"/>
      <c r="W33" s="279"/>
      <c r="X33" s="279"/>
    </row>
    <row r="34" spans="1:36" hidden="1" x14ac:dyDescent="0.15">
      <c r="A34" s="103"/>
      <c r="B34" s="103"/>
      <c r="C34" s="104"/>
      <c r="D34" s="545"/>
      <c r="E34" s="545"/>
      <c r="F34" s="545"/>
      <c r="G34" s="104"/>
      <c r="H34" s="105"/>
      <c r="I34" s="105"/>
      <c r="J34" s="551"/>
      <c r="K34" s="552"/>
      <c r="L34" s="552"/>
      <c r="M34" s="552"/>
      <c r="N34" s="552"/>
    </row>
    <row r="35" spans="1:36" ht="18.75" customHeight="1" x14ac:dyDescent="0.15">
      <c r="A35" s="587"/>
      <c r="B35" s="588"/>
      <c r="C35" s="588"/>
      <c r="D35" s="588"/>
      <c r="E35" s="588"/>
      <c r="F35" s="588"/>
      <c r="G35" s="588"/>
      <c r="H35" s="587"/>
      <c r="I35" s="587"/>
    </row>
    <row r="36" spans="1:36" hidden="1" x14ac:dyDescent="0.15">
      <c r="A36" s="202"/>
      <c r="B36" s="57"/>
      <c r="C36" s="57"/>
      <c r="D36" s="57"/>
      <c r="E36" s="57"/>
      <c r="F36" s="57"/>
      <c r="G36" s="57"/>
      <c r="H36" s="58"/>
      <c r="I36" s="58"/>
    </row>
    <row r="37" spans="1:36" hidden="1" x14ac:dyDescent="0.15">
      <c r="A37" s="874"/>
      <c r="B37" s="875"/>
      <c r="C37" s="875"/>
      <c r="D37" s="875"/>
      <c r="E37" s="875"/>
      <c r="F37" s="875"/>
      <c r="G37" s="875"/>
      <c r="H37" s="875"/>
      <c r="I37" s="875"/>
    </row>
    <row r="38" spans="1:36" hidden="1" x14ac:dyDescent="0.15">
      <c r="A38" s="60"/>
      <c r="B38" s="60"/>
      <c r="C38" s="60"/>
      <c r="D38" s="60"/>
      <c r="E38" s="60"/>
      <c r="F38" s="60"/>
      <c r="G38" s="60"/>
      <c r="H38" s="61"/>
      <c r="I38" s="59"/>
    </row>
    <row r="39" spans="1:36" s="200" customFormat="1" ht="29.25" customHeight="1" x14ac:dyDescent="0.15">
      <c r="A39" s="206" t="s">
        <v>376</v>
      </c>
      <c r="B39" s="206"/>
      <c r="C39" s="215" t="s">
        <v>375</v>
      </c>
      <c r="D39" s="207"/>
      <c r="E39" s="207"/>
      <c r="F39" s="207"/>
      <c r="G39" s="207"/>
      <c r="H39" s="216" t="s">
        <v>362</v>
      </c>
      <c r="I39" s="198"/>
      <c r="J39" s="199"/>
      <c r="AJ39" s="199"/>
    </row>
    <row r="40" spans="1:36" x14ac:dyDescent="0.15">
      <c r="A40" s="55"/>
      <c r="B40" s="53"/>
      <c r="C40" s="53"/>
      <c r="D40" s="53"/>
      <c r="E40" s="53"/>
      <c r="F40" s="53"/>
      <c r="G40" s="53"/>
      <c r="H40" s="61"/>
      <c r="I40" s="62"/>
    </row>
    <row r="41" spans="1:36" x14ac:dyDescent="0.15">
      <c r="A41" s="55"/>
      <c r="B41" s="53"/>
      <c r="C41" s="53"/>
      <c r="D41" s="53"/>
      <c r="E41" s="53"/>
      <c r="F41" s="53"/>
      <c r="G41" s="53"/>
      <c r="H41" s="61"/>
      <c r="I41" s="59"/>
    </row>
    <row r="42" spans="1:36" x14ac:dyDescent="0.15">
      <c r="A42" s="55"/>
      <c r="B42" s="54"/>
      <c r="C42" s="54"/>
      <c r="D42" s="54"/>
      <c r="E42" s="54"/>
      <c r="F42" s="54"/>
      <c r="G42" s="54"/>
      <c r="H42" s="61"/>
      <c r="I42" s="63"/>
    </row>
    <row r="43" spans="1:36" x14ac:dyDescent="0.15">
      <c r="A43" s="56"/>
      <c r="B43" s="54"/>
      <c r="C43" s="54"/>
      <c r="D43" s="54"/>
      <c r="E43" s="54"/>
      <c r="F43" s="54"/>
      <c r="G43" s="54"/>
      <c r="H43" s="61"/>
      <c r="I43" s="63"/>
    </row>
    <row r="44" spans="1:36" x14ac:dyDescent="0.15">
      <c r="A44" s="56"/>
      <c r="B44" s="54"/>
      <c r="C44" s="54"/>
      <c r="D44" s="54"/>
      <c r="E44" s="54"/>
      <c r="F44" s="54"/>
      <c r="G44" s="54"/>
      <c r="H44" s="61"/>
      <c r="I44" s="63"/>
    </row>
    <row r="45" spans="1:36" x14ac:dyDescent="0.15">
      <c r="A45" s="56"/>
      <c r="B45" s="54"/>
      <c r="C45" s="54"/>
      <c r="D45" s="54"/>
      <c r="E45" s="54"/>
      <c r="F45" s="54"/>
      <c r="G45" s="54"/>
      <c r="H45" s="61"/>
      <c r="I45" s="63"/>
    </row>
    <row r="46" spans="1:36" x14ac:dyDescent="0.15">
      <c r="A46" s="56"/>
      <c r="B46" s="54"/>
      <c r="C46" s="54"/>
      <c r="D46" s="54"/>
      <c r="E46" s="54"/>
      <c r="F46" s="54"/>
      <c r="G46" s="54"/>
      <c r="H46" s="64"/>
      <c r="I46" s="63"/>
    </row>
    <row r="50" spans="1:9" x14ac:dyDescent="0.15">
      <c r="B50" s="197"/>
    </row>
    <row r="57" spans="1:9" x14ac:dyDescent="0.15">
      <c r="A57" s="872" t="s">
        <v>369</v>
      </c>
      <c r="B57" s="872"/>
      <c r="C57" s="872"/>
      <c r="D57" s="872"/>
      <c r="E57" s="872"/>
      <c r="F57" s="872"/>
      <c r="G57" s="872"/>
      <c r="H57" s="872"/>
      <c r="I57" s="872"/>
    </row>
    <row r="58" spans="1:9" x14ac:dyDescent="0.15">
      <c r="A58" s="872" t="s">
        <v>370</v>
      </c>
      <c r="B58" s="872"/>
      <c r="C58" s="872"/>
      <c r="D58" s="872"/>
      <c r="E58" s="872"/>
      <c r="F58" s="872"/>
      <c r="G58" s="872"/>
      <c r="H58" s="872"/>
      <c r="I58" s="872"/>
    </row>
    <row r="59" spans="1:9" x14ac:dyDescent="0.15">
      <c r="A59" s="872" t="s">
        <v>371</v>
      </c>
      <c r="B59" s="872"/>
      <c r="C59" s="872"/>
      <c r="D59" s="872"/>
      <c r="E59" s="872"/>
      <c r="F59" s="872"/>
      <c r="G59" s="872"/>
      <c r="H59" s="872"/>
      <c r="I59" s="872"/>
    </row>
    <row r="60" spans="1:9" ht="56.25" customHeight="1" x14ac:dyDescent="0.15">
      <c r="A60" s="882" t="s">
        <v>1038</v>
      </c>
      <c r="B60" s="882"/>
      <c r="C60" s="882"/>
      <c r="D60" s="882"/>
      <c r="E60" s="882"/>
      <c r="F60" s="882"/>
      <c r="G60" s="882"/>
      <c r="H60" s="882"/>
      <c r="I60" s="882"/>
    </row>
    <row r="61" spans="1:9" x14ac:dyDescent="0.15">
      <c r="A61" s="872" t="s">
        <v>372</v>
      </c>
      <c r="B61" s="872"/>
      <c r="C61" s="872"/>
      <c r="D61" s="872"/>
      <c r="E61" s="872"/>
      <c r="F61" s="872"/>
      <c r="G61" s="872"/>
      <c r="H61" s="872"/>
      <c r="I61" s="872"/>
    </row>
    <row r="62" spans="1:9" ht="45" customHeight="1" x14ac:dyDescent="0.15">
      <c r="A62" s="873" t="s">
        <v>373</v>
      </c>
      <c r="B62" s="873"/>
      <c r="C62" s="873"/>
      <c r="D62" s="873"/>
      <c r="E62" s="873"/>
      <c r="F62" s="873"/>
      <c r="G62" s="873"/>
      <c r="H62" s="873"/>
      <c r="I62" s="873"/>
    </row>
    <row r="63" spans="1:9" x14ac:dyDescent="0.15">
      <c r="A63" s="872" t="s">
        <v>374</v>
      </c>
      <c r="B63" s="872"/>
      <c r="C63" s="872"/>
      <c r="D63" s="872"/>
      <c r="E63" s="872"/>
      <c r="F63" s="872"/>
      <c r="G63" s="872"/>
      <c r="H63" s="872"/>
      <c r="I63" s="872"/>
    </row>
  </sheetData>
  <mergeCells count="22">
    <mergeCell ref="K2:O2"/>
    <mergeCell ref="A60:I60"/>
    <mergeCell ref="A59:I59"/>
    <mergeCell ref="A58:I58"/>
    <mergeCell ref="A57:I57"/>
    <mergeCell ref="D4:F4"/>
    <mergeCell ref="G4:I4"/>
    <mergeCell ref="J4:N4"/>
    <mergeCell ref="E5:E6"/>
    <mergeCell ref="F5:F6"/>
    <mergeCell ref="H5:H6"/>
    <mergeCell ref="I5:I6"/>
    <mergeCell ref="K5:K6"/>
    <mergeCell ref="L5:N5"/>
    <mergeCell ref="A61:I61"/>
    <mergeCell ref="A62:I62"/>
    <mergeCell ref="A63:I63"/>
    <mergeCell ref="A37:I37"/>
    <mergeCell ref="A2:I2"/>
    <mergeCell ref="A4:A6"/>
    <mergeCell ref="B4:B6"/>
    <mergeCell ref="C4:C6"/>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55118110236220474" bottom="0.55118110236220474" header="0.31496062992125984" footer="0.31496062992125984"/>
  <pageSetup paperSize="9" scale="58" fitToHeight="0" orientation="portrait" blackAndWhite="1"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CC"/>
    <pageSetUpPr fitToPage="1"/>
  </sheetPr>
  <dimension ref="A1:AA280"/>
  <sheetViews>
    <sheetView showGridLines="0" view="pageBreakPreview" zoomScale="70" zoomScaleNormal="100" zoomScaleSheetLayoutView="70" workbookViewId="0">
      <selection activeCell="K11" sqref="K11:T11"/>
    </sheetView>
  </sheetViews>
  <sheetFormatPr defaultColWidth="8.625" defaultRowHeight="18" customHeight="1" x14ac:dyDescent="0.15"/>
  <cols>
    <col min="1" max="2" width="3.5" style="169" customWidth="1"/>
    <col min="3" max="3" width="8" style="169" customWidth="1"/>
    <col min="4" max="4" width="4.75" style="169" customWidth="1"/>
    <col min="5" max="5" width="7.625" style="169" customWidth="1"/>
    <col min="6" max="6" width="7.125" style="169" customWidth="1"/>
    <col min="7" max="7" width="5.75" style="169" hidden="1" customWidth="1"/>
    <col min="8" max="8" width="4.625" style="169" customWidth="1"/>
    <col min="9" max="9" width="8.625" style="169" customWidth="1"/>
    <col min="10" max="10" width="8.375" style="169" customWidth="1"/>
    <col min="11" max="11" width="7.125" style="169" customWidth="1"/>
    <col min="12" max="12" width="6.125" style="169" hidden="1" customWidth="1"/>
    <col min="13" max="13" width="4.5" style="169" customWidth="1"/>
    <col min="14" max="15" width="7.625" style="169" customWidth="1"/>
    <col min="16" max="16" width="7.125" style="169" customWidth="1"/>
    <col min="17" max="17" width="7" style="169" hidden="1" customWidth="1"/>
    <col min="18" max="18" width="4.625" style="169" customWidth="1"/>
    <col min="19" max="20" width="7.625" style="169" customWidth="1"/>
    <col min="21" max="21" width="7.125" style="169" customWidth="1"/>
    <col min="22" max="22" width="5.625" style="169" hidden="1" customWidth="1"/>
    <col min="23" max="23" width="5.625" style="169" customWidth="1"/>
    <col min="24" max="24" width="7.625" style="169" customWidth="1"/>
    <col min="25" max="27" width="3.875" style="44" customWidth="1"/>
    <col min="28" max="41" width="4.625" style="44" customWidth="1"/>
    <col min="42" max="42" width="3.75" style="44" customWidth="1"/>
    <col min="43" max="84" width="4.625" style="44" customWidth="1"/>
    <col min="85" max="16384" width="8.625" style="44"/>
  </cols>
  <sheetData>
    <row r="1" spans="1:24" s="117" customFormat="1" ht="18" customHeight="1" x14ac:dyDescent="0.15">
      <c r="A1" s="900" t="str">
        <f>"（"&amp;別紙１①!R20&amp;"）"</f>
        <v>（別紙1）</v>
      </c>
      <c r="B1" s="900"/>
      <c r="C1" s="900"/>
      <c r="D1" s="120"/>
      <c r="E1" s="120"/>
      <c r="F1" s="120"/>
      <c r="G1" s="120"/>
      <c r="H1" s="120"/>
      <c r="I1" s="120"/>
      <c r="J1" s="120"/>
      <c r="K1" s="120"/>
      <c r="L1" s="120"/>
      <c r="M1" s="120"/>
      <c r="N1" s="120"/>
      <c r="O1" s="120"/>
      <c r="P1" s="120"/>
      <c r="Q1" s="120"/>
      <c r="R1" s="120"/>
      <c r="S1" s="120"/>
      <c r="T1" s="120"/>
      <c r="U1" s="120"/>
      <c r="V1" s="120"/>
      <c r="W1" s="120"/>
      <c r="X1" s="120"/>
    </row>
    <row r="2" spans="1:24" s="117" customFormat="1" ht="18"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row>
    <row r="3" spans="1:24" s="117" customFormat="1" ht="18" customHeight="1" x14ac:dyDescent="0.15">
      <c r="A3" s="1172" t="s">
        <v>76</v>
      </c>
      <c r="B3" s="1172"/>
      <c r="C3" s="1172"/>
      <c r="D3" s="1172"/>
      <c r="E3" s="1172"/>
      <c r="F3" s="1172"/>
      <c r="G3" s="1172"/>
      <c r="H3" s="1172"/>
      <c r="I3" s="1172"/>
      <c r="J3" s="1172"/>
      <c r="K3" s="1172"/>
      <c r="L3" s="1172"/>
      <c r="M3" s="1172"/>
      <c r="N3" s="1172"/>
      <c r="O3" s="1172"/>
      <c r="P3" s="1172"/>
      <c r="Q3" s="1172"/>
      <c r="R3" s="1172"/>
      <c r="S3" s="1172"/>
      <c r="T3" s="1172"/>
      <c r="U3" s="1172"/>
      <c r="V3" s="1172"/>
      <c r="W3" s="1172"/>
      <c r="X3" s="1172"/>
    </row>
    <row r="4" spans="1:24" s="118" customFormat="1" ht="18" customHeight="1" x14ac:dyDescent="0.2">
      <c r="A4" s="1173" t="s">
        <v>77</v>
      </c>
      <c r="B4" s="1173"/>
      <c r="C4" s="1173"/>
      <c r="D4" s="1173"/>
      <c r="E4" s="1173"/>
      <c r="F4" s="1173"/>
      <c r="G4" s="1173"/>
      <c r="H4" s="1173"/>
      <c r="I4" s="1173"/>
      <c r="J4" s="1173"/>
      <c r="K4" s="1173"/>
      <c r="L4" s="1173"/>
      <c r="M4" s="1173"/>
      <c r="N4" s="1173"/>
      <c r="O4" s="1173"/>
      <c r="P4" s="1173"/>
      <c r="Q4" s="1173"/>
      <c r="R4" s="1173"/>
      <c r="S4" s="1173"/>
      <c r="T4" s="1173"/>
      <c r="U4" s="1173"/>
      <c r="V4" s="1173"/>
      <c r="W4" s="1173"/>
      <c r="X4" s="1173"/>
    </row>
    <row r="5" spans="1:24" s="118" customFormat="1" ht="18" customHeight="1" x14ac:dyDescent="0.2">
      <c r="A5" s="121"/>
      <c r="B5" s="121"/>
      <c r="C5" s="121"/>
      <c r="D5" s="121"/>
      <c r="E5" s="121"/>
      <c r="F5" s="121"/>
      <c r="G5" s="121"/>
      <c r="H5" s="121"/>
      <c r="I5" s="121"/>
      <c r="J5" s="121"/>
      <c r="K5" s="121"/>
      <c r="L5" s="121"/>
      <c r="M5" s="121"/>
      <c r="N5" s="121"/>
      <c r="O5" s="121"/>
      <c r="P5" s="121"/>
      <c r="Q5" s="121"/>
      <c r="R5" s="121"/>
      <c r="S5" s="121"/>
      <c r="T5" s="121"/>
      <c r="U5" s="121"/>
      <c r="V5" s="121"/>
      <c r="W5" s="121"/>
      <c r="X5" s="121"/>
    </row>
    <row r="6" spans="1:24" s="118" customFormat="1" ht="18" customHeight="1" x14ac:dyDescent="0.2">
      <c r="A6" s="121" t="s">
        <v>78</v>
      </c>
      <c r="B6" s="121"/>
      <c r="C6" s="121"/>
      <c r="D6" s="121"/>
      <c r="E6" s="121"/>
      <c r="F6" s="121"/>
      <c r="G6" s="121"/>
      <c r="H6" s="121"/>
      <c r="I6" s="121"/>
      <c r="J6" s="121"/>
      <c r="K6" s="121"/>
      <c r="L6" s="121"/>
      <c r="M6" s="121"/>
      <c r="N6" s="121"/>
      <c r="O6" s="121"/>
      <c r="P6" s="121"/>
      <c r="Q6" s="121"/>
      <c r="R6" s="121"/>
      <c r="S6" s="121"/>
      <c r="T6" s="121"/>
      <c r="U6" s="121"/>
      <c r="V6" s="121"/>
      <c r="W6" s="121"/>
      <c r="X6" s="121"/>
    </row>
    <row r="7" spans="1:24" s="118" customFormat="1" ht="18" customHeight="1" x14ac:dyDescent="0.2">
      <c r="A7" s="121"/>
      <c r="B7" s="121"/>
      <c r="C7" s="121"/>
      <c r="D7" s="121"/>
      <c r="E7" s="121"/>
      <c r="F7" s="121"/>
      <c r="G7" s="121"/>
      <c r="H7" s="121"/>
      <c r="I7" s="121"/>
      <c r="J7" s="121"/>
      <c r="K7" s="121"/>
      <c r="L7" s="121"/>
      <c r="M7" s="121"/>
      <c r="N7" s="121"/>
      <c r="O7" s="121"/>
      <c r="P7" s="121"/>
      <c r="Q7" s="121"/>
      <c r="R7" s="121"/>
      <c r="S7" s="121"/>
      <c r="T7" s="121"/>
      <c r="U7" s="121"/>
      <c r="V7" s="121"/>
      <c r="W7" s="121"/>
      <c r="X7" s="121"/>
    </row>
    <row r="8" spans="1:24" s="118" customFormat="1" ht="18" customHeight="1" x14ac:dyDescent="0.2">
      <c r="A8" s="121" t="s">
        <v>296</v>
      </c>
      <c r="B8" s="121"/>
      <c r="C8" s="121"/>
      <c r="D8" s="121"/>
      <c r="E8" s="121"/>
      <c r="F8" s="121"/>
      <c r="G8" s="121"/>
      <c r="H8" s="121"/>
      <c r="I8" s="121"/>
      <c r="J8" s="121"/>
      <c r="K8" s="121"/>
      <c r="L8" s="121"/>
      <c r="M8" s="121"/>
      <c r="N8" s="121"/>
      <c r="O8" s="121"/>
      <c r="P8" s="121"/>
      <c r="Q8" s="121"/>
      <c r="R8" s="121"/>
      <c r="S8" s="121"/>
      <c r="T8" s="121"/>
      <c r="U8" s="121"/>
      <c r="V8" s="121"/>
      <c r="W8" s="121"/>
      <c r="X8" s="121"/>
    </row>
    <row r="9" spans="1:24" s="118" customFormat="1" ht="6" customHeight="1" x14ac:dyDescent="0.2">
      <c r="A9" s="122"/>
      <c r="B9" s="121"/>
      <c r="C9" s="121"/>
      <c r="D9" s="121"/>
      <c r="E9" s="121"/>
      <c r="F9" s="121"/>
      <c r="G9" s="121"/>
      <c r="H9" s="121"/>
      <c r="I9" s="121"/>
      <c r="J9" s="121"/>
      <c r="K9" s="121"/>
      <c r="L9" s="121"/>
      <c r="M9" s="121"/>
      <c r="N9" s="121"/>
      <c r="O9" s="121"/>
      <c r="P9" s="121"/>
      <c r="Q9" s="121"/>
      <c r="R9" s="121"/>
      <c r="S9" s="121"/>
      <c r="T9" s="121"/>
      <c r="U9" s="121"/>
      <c r="V9" s="121"/>
      <c r="W9" s="121"/>
      <c r="X9" s="121"/>
    </row>
    <row r="10" spans="1:24" s="118" customFormat="1" ht="25.9" customHeight="1" x14ac:dyDescent="0.2">
      <c r="A10" s="1187" t="s">
        <v>297</v>
      </c>
      <c r="B10" s="1187"/>
      <c r="C10" s="1187"/>
      <c r="D10" s="1187"/>
      <c r="E10" s="1187"/>
      <c r="F10" s="1187"/>
      <c r="G10" s="1187"/>
      <c r="H10" s="1187"/>
      <c r="I10" s="1187"/>
      <c r="J10" s="1187"/>
      <c r="K10" s="1188" t="s">
        <v>298</v>
      </c>
      <c r="L10" s="1188"/>
      <c r="M10" s="1188"/>
      <c r="N10" s="1188"/>
      <c r="O10" s="1188"/>
      <c r="P10" s="1188"/>
      <c r="Q10" s="1188"/>
      <c r="R10" s="1188"/>
      <c r="S10" s="1188"/>
      <c r="T10" s="1188"/>
      <c r="U10" s="121"/>
      <c r="V10" s="121"/>
      <c r="W10" s="121"/>
      <c r="X10" s="121"/>
    </row>
    <row r="11" spans="1:24" s="118" customFormat="1" ht="37.15" customHeight="1" x14ac:dyDescent="0.2">
      <c r="A11" s="1189" t="s">
        <v>299</v>
      </c>
      <c r="B11" s="1189"/>
      <c r="C11" s="1189"/>
      <c r="D11" s="1189"/>
      <c r="E11" s="1189"/>
      <c r="F11" s="1189"/>
      <c r="G11" s="1189"/>
      <c r="H11" s="1189"/>
      <c r="I11" s="1189"/>
      <c r="J11" s="1189"/>
      <c r="K11" s="1146"/>
      <c r="L11" s="1147"/>
      <c r="M11" s="1147"/>
      <c r="N11" s="1147"/>
      <c r="O11" s="1147"/>
      <c r="P11" s="1147"/>
      <c r="Q11" s="1147"/>
      <c r="R11" s="1147"/>
      <c r="S11" s="1147"/>
      <c r="T11" s="1147"/>
      <c r="U11" s="121"/>
      <c r="V11" s="121"/>
      <c r="W11" s="121"/>
      <c r="X11" s="121"/>
    </row>
    <row r="12" spans="1:24" s="118" customFormat="1" ht="37.15" customHeight="1" x14ac:dyDescent="0.2">
      <c r="A12" s="1189" t="s">
        <v>300</v>
      </c>
      <c r="B12" s="1189"/>
      <c r="C12" s="1189"/>
      <c r="D12" s="1189"/>
      <c r="E12" s="1189"/>
      <c r="F12" s="1189"/>
      <c r="G12" s="1189"/>
      <c r="H12" s="1189"/>
      <c r="I12" s="1189"/>
      <c r="J12" s="1189"/>
      <c r="K12" s="1146"/>
      <c r="L12" s="1147"/>
      <c r="M12" s="1147"/>
      <c r="N12" s="1147"/>
      <c r="O12" s="1147"/>
      <c r="P12" s="1147"/>
      <c r="Q12" s="1147"/>
      <c r="R12" s="1147"/>
      <c r="S12" s="1147"/>
      <c r="T12" s="1147"/>
      <c r="U12" s="121"/>
      <c r="V12" s="121"/>
      <c r="W12" s="121"/>
      <c r="X12" s="121"/>
    </row>
    <row r="13" spans="1:24" s="118" customFormat="1" ht="37.15" customHeight="1" x14ac:dyDescent="0.2">
      <c r="A13" s="1189" t="s">
        <v>301</v>
      </c>
      <c r="B13" s="1189"/>
      <c r="C13" s="1189"/>
      <c r="D13" s="1189"/>
      <c r="E13" s="1189"/>
      <c r="F13" s="1189"/>
      <c r="G13" s="1189"/>
      <c r="H13" s="1189"/>
      <c r="I13" s="1189"/>
      <c r="J13" s="1189"/>
      <c r="K13" s="1146"/>
      <c r="L13" s="1147"/>
      <c r="M13" s="1147"/>
      <c r="N13" s="1147"/>
      <c r="O13" s="1147"/>
      <c r="P13" s="1147"/>
      <c r="Q13" s="1147"/>
      <c r="R13" s="1147"/>
      <c r="S13" s="1147"/>
      <c r="T13" s="1147"/>
      <c r="U13" s="121"/>
      <c r="V13" s="121"/>
      <c r="W13" s="121"/>
      <c r="X13" s="121"/>
    </row>
    <row r="14" spans="1:24" s="118" customFormat="1" ht="37.15" customHeight="1" x14ac:dyDescent="0.2">
      <c r="A14" s="1189" t="s">
        <v>302</v>
      </c>
      <c r="B14" s="1189"/>
      <c r="C14" s="1189"/>
      <c r="D14" s="1189"/>
      <c r="E14" s="1189"/>
      <c r="F14" s="1189"/>
      <c r="G14" s="1189"/>
      <c r="H14" s="1189"/>
      <c r="I14" s="1189"/>
      <c r="J14" s="1189"/>
      <c r="K14" s="1146"/>
      <c r="L14" s="1147"/>
      <c r="M14" s="1147"/>
      <c r="N14" s="1147"/>
      <c r="O14" s="1147"/>
      <c r="P14" s="1147"/>
      <c r="Q14" s="1147"/>
      <c r="R14" s="1147"/>
      <c r="S14" s="1147"/>
      <c r="T14" s="1147"/>
      <c r="U14" s="121"/>
      <c r="V14" s="121"/>
      <c r="W14" s="121"/>
      <c r="X14" s="121"/>
    </row>
    <row r="15" spans="1:24" s="118" customFormat="1" ht="37.15" customHeight="1" x14ac:dyDescent="0.2">
      <c r="A15" s="1189" t="s">
        <v>303</v>
      </c>
      <c r="B15" s="1189"/>
      <c r="C15" s="1189"/>
      <c r="D15" s="1189"/>
      <c r="E15" s="1189"/>
      <c r="F15" s="1189"/>
      <c r="G15" s="1189"/>
      <c r="H15" s="1189"/>
      <c r="I15" s="1189"/>
      <c r="J15" s="1189"/>
      <c r="K15" s="1146"/>
      <c r="L15" s="1147"/>
      <c r="M15" s="1147"/>
      <c r="N15" s="1147"/>
      <c r="O15" s="1147"/>
      <c r="P15" s="1147"/>
      <c r="Q15" s="1147"/>
      <c r="R15" s="1147"/>
      <c r="S15" s="1147"/>
      <c r="T15" s="1147"/>
      <c r="U15" s="121"/>
      <c r="V15" s="121"/>
      <c r="W15" s="121"/>
      <c r="X15" s="121"/>
    </row>
    <row r="16" spans="1:24" s="118" customFormat="1" ht="37.15" customHeight="1" x14ac:dyDescent="0.2">
      <c r="A16" s="1189" t="s">
        <v>304</v>
      </c>
      <c r="B16" s="1189"/>
      <c r="C16" s="1189"/>
      <c r="D16" s="1189"/>
      <c r="E16" s="1189"/>
      <c r="F16" s="1189"/>
      <c r="G16" s="1189"/>
      <c r="H16" s="1189"/>
      <c r="I16" s="1189"/>
      <c r="J16" s="1189"/>
      <c r="K16" s="1146"/>
      <c r="L16" s="1147"/>
      <c r="M16" s="1147"/>
      <c r="N16" s="1147"/>
      <c r="O16" s="1147"/>
      <c r="P16" s="1147"/>
      <c r="Q16" s="1147"/>
      <c r="R16" s="1147"/>
      <c r="S16" s="1147"/>
      <c r="T16" s="1147"/>
      <c r="U16" s="121"/>
      <c r="V16" s="121"/>
      <c r="W16" s="121"/>
      <c r="X16" s="121"/>
    </row>
    <row r="17" spans="1:27" s="118" customFormat="1" ht="36.6" customHeight="1" x14ac:dyDescent="0.2">
      <c r="A17" s="1192" t="s">
        <v>305</v>
      </c>
      <c r="B17" s="1192"/>
      <c r="C17" s="1192"/>
      <c r="D17" s="1192"/>
      <c r="E17" s="1192"/>
      <c r="F17" s="1192"/>
      <c r="G17" s="1192"/>
      <c r="H17" s="1192"/>
      <c r="I17" s="1192"/>
      <c r="J17" s="1192"/>
      <c r="K17" s="1192"/>
      <c r="L17" s="1192"/>
      <c r="M17" s="1192"/>
      <c r="N17" s="1192"/>
      <c r="O17" s="1192"/>
      <c r="P17" s="1192"/>
      <c r="Q17" s="1192"/>
      <c r="R17" s="1192"/>
      <c r="S17" s="1192"/>
      <c r="T17" s="1192"/>
      <c r="U17" s="121"/>
      <c r="V17" s="121"/>
      <c r="W17" s="121"/>
      <c r="X17" s="121"/>
    </row>
    <row r="18" spans="1:27" s="118" customFormat="1" ht="18" customHeight="1" x14ac:dyDescent="0.2">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row>
    <row r="19" spans="1:27" s="118" customFormat="1" ht="30.6" customHeight="1" x14ac:dyDescent="0.2">
      <c r="A19" s="1186" t="s">
        <v>306</v>
      </c>
      <c r="B19" s="1186"/>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row>
    <row r="20" spans="1:27" s="118" customFormat="1" ht="7.15" customHeight="1" x14ac:dyDescent="0.2">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row>
    <row r="21" spans="1:27" s="118" customFormat="1" ht="30.6" customHeight="1" x14ac:dyDescent="0.2">
      <c r="A21" s="1218" t="s">
        <v>167</v>
      </c>
      <c r="B21" s="1219"/>
      <c r="C21" s="1219"/>
      <c r="D21" s="1219"/>
      <c r="E21" s="1219"/>
      <c r="F21" s="1220" t="s">
        <v>168</v>
      </c>
      <c r="G21" s="1220"/>
      <c r="H21" s="1221"/>
      <c r="I21" s="1221"/>
      <c r="J21" s="1221"/>
      <c r="K21" s="1174" t="s">
        <v>169</v>
      </c>
      <c r="L21" s="1224"/>
      <c r="M21" s="1175"/>
      <c r="N21" s="1225"/>
      <c r="O21" s="1174" t="s">
        <v>170</v>
      </c>
      <c r="P21" s="1175"/>
      <c r="Q21" s="1175"/>
      <c r="R21" s="1175"/>
      <c r="S21" s="1175"/>
      <c r="T21" s="1175"/>
      <c r="U21" s="1175"/>
      <c r="V21" s="1175"/>
      <c r="W21" s="1176"/>
      <c r="X21" s="1177"/>
    </row>
    <row r="22" spans="1:27" s="118" customFormat="1" ht="30.6" customHeight="1" x14ac:dyDescent="0.2">
      <c r="A22" s="1148"/>
      <c r="B22" s="1149"/>
      <c r="C22" s="1149"/>
      <c r="D22" s="1149"/>
      <c r="E22" s="1149"/>
      <c r="F22" s="1148"/>
      <c r="G22" s="1148"/>
      <c r="H22" s="1149"/>
      <c r="I22" s="1149"/>
      <c r="J22" s="1149"/>
      <c r="K22" s="1182"/>
      <c r="L22" s="1183"/>
      <c r="M22" s="1184"/>
      <c r="N22" s="1185"/>
      <c r="O22" s="1178"/>
      <c r="P22" s="1179"/>
      <c r="Q22" s="1179"/>
      <c r="R22" s="1179"/>
      <c r="S22" s="1179"/>
      <c r="T22" s="1179"/>
      <c r="U22" s="1179"/>
      <c r="V22" s="1179"/>
      <c r="W22" s="1180"/>
      <c r="X22" s="1181"/>
    </row>
    <row r="23" spans="1:27" s="118" customFormat="1" ht="30.6" customHeight="1" x14ac:dyDescent="0.2">
      <c r="A23" s="1148"/>
      <c r="B23" s="1149"/>
      <c r="C23" s="1149"/>
      <c r="D23" s="1149"/>
      <c r="E23" s="1149"/>
      <c r="F23" s="1148"/>
      <c r="G23" s="1148"/>
      <c r="H23" s="1149"/>
      <c r="I23" s="1149"/>
      <c r="J23" s="1149"/>
      <c r="K23" s="1182"/>
      <c r="L23" s="1183"/>
      <c r="M23" s="1184"/>
      <c r="N23" s="1185"/>
      <c r="O23" s="1178"/>
      <c r="P23" s="1179"/>
      <c r="Q23" s="1179"/>
      <c r="R23" s="1179"/>
      <c r="S23" s="1179"/>
      <c r="T23" s="1179"/>
      <c r="U23" s="1179"/>
      <c r="V23" s="1179"/>
      <c r="W23" s="1180"/>
      <c r="X23" s="1181"/>
    </row>
    <row r="24" spans="1:27" s="118" customFormat="1" ht="30.6" customHeight="1" x14ac:dyDescent="0.2">
      <c r="A24" s="1148"/>
      <c r="B24" s="1149"/>
      <c r="C24" s="1149"/>
      <c r="D24" s="1149"/>
      <c r="E24" s="1149"/>
      <c r="F24" s="1148"/>
      <c r="G24" s="1148"/>
      <c r="H24" s="1149"/>
      <c r="I24" s="1149"/>
      <c r="J24" s="1149"/>
      <c r="K24" s="1182"/>
      <c r="L24" s="1183"/>
      <c r="M24" s="1184"/>
      <c r="N24" s="1185"/>
      <c r="O24" s="1178"/>
      <c r="P24" s="1179"/>
      <c r="Q24" s="1179"/>
      <c r="R24" s="1179"/>
      <c r="S24" s="1179"/>
      <c r="T24" s="1179"/>
      <c r="U24" s="1179"/>
      <c r="V24" s="1179"/>
      <c r="W24" s="1180"/>
      <c r="X24" s="1181"/>
    </row>
    <row r="25" spans="1:27" s="118" customFormat="1" ht="30.6" customHeight="1" x14ac:dyDescent="0.2">
      <c r="A25" s="1148"/>
      <c r="B25" s="1149"/>
      <c r="C25" s="1149"/>
      <c r="D25" s="1149"/>
      <c r="E25" s="1149"/>
      <c r="F25" s="1148"/>
      <c r="G25" s="1148"/>
      <c r="H25" s="1149"/>
      <c r="I25" s="1149"/>
      <c r="J25" s="1149"/>
      <c r="K25" s="1182"/>
      <c r="L25" s="1183"/>
      <c r="M25" s="1184"/>
      <c r="N25" s="1185"/>
      <c r="O25" s="1178"/>
      <c r="P25" s="1179"/>
      <c r="Q25" s="1179"/>
      <c r="R25" s="1179"/>
      <c r="S25" s="1179"/>
      <c r="T25" s="1179"/>
      <c r="U25" s="1179"/>
      <c r="V25" s="1179"/>
      <c r="W25" s="1180"/>
      <c r="X25" s="1181"/>
    </row>
    <row r="26" spans="1:27" s="118" customFormat="1" ht="30.6" customHeight="1" x14ac:dyDescent="0.2">
      <c r="A26" s="1148"/>
      <c r="B26" s="1149"/>
      <c r="C26" s="1149"/>
      <c r="D26" s="1149"/>
      <c r="E26" s="1149"/>
      <c r="F26" s="1148"/>
      <c r="G26" s="1148"/>
      <c r="H26" s="1149"/>
      <c r="I26" s="1149"/>
      <c r="J26" s="1149"/>
      <c r="K26" s="1182"/>
      <c r="L26" s="1183"/>
      <c r="M26" s="1184"/>
      <c r="N26" s="1185"/>
      <c r="O26" s="1178"/>
      <c r="P26" s="1179"/>
      <c r="Q26" s="1179"/>
      <c r="R26" s="1179"/>
      <c r="S26" s="1179"/>
      <c r="T26" s="1179"/>
      <c r="U26" s="1179"/>
      <c r="V26" s="1179"/>
      <c r="W26" s="1180"/>
      <c r="X26" s="1181"/>
    </row>
    <row r="27" spans="1:27" s="118" customFormat="1" ht="19.149999999999999" hidden="1" customHeight="1" x14ac:dyDescent="0.2">
      <c r="A27" s="898"/>
      <c r="B27" s="899"/>
      <c r="C27" s="899"/>
      <c r="D27" s="899"/>
      <c r="E27" s="899"/>
      <c r="F27" s="896" t="s">
        <v>284</v>
      </c>
      <c r="G27" s="896"/>
      <c r="H27" s="896"/>
      <c r="I27" s="896"/>
      <c r="J27" s="896"/>
      <c r="K27" s="896"/>
      <c r="L27" s="896"/>
      <c r="M27" s="896"/>
      <c r="N27" s="896"/>
      <c r="O27" s="896"/>
      <c r="P27" s="896"/>
      <c r="Q27" s="896"/>
      <c r="R27" s="896"/>
      <c r="S27" s="896"/>
      <c r="T27" s="896"/>
      <c r="U27" s="896"/>
      <c r="V27" s="896"/>
      <c r="W27" s="896"/>
      <c r="X27" s="897"/>
    </row>
    <row r="28" spans="1:27" s="119" customFormat="1" ht="30.6" hidden="1" customHeight="1" x14ac:dyDescent="0.2">
      <c r="A28" s="124"/>
      <c r="B28" s="125"/>
      <c r="C28" s="125"/>
      <c r="D28" s="125"/>
      <c r="E28" s="125"/>
      <c r="F28" s="124"/>
      <c r="G28" s="124"/>
      <c r="H28" s="125"/>
      <c r="I28" s="125"/>
      <c r="J28" s="125"/>
      <c r="K28" s="124"/>
      <c r="L28" s="124"/>
      <c r="M28" s="125"/>
      <c r="N28" s="125"/>
      <c r="O28" s="126"/>
      <c r="P28" s="126"/>
      <c r="Q28" s="126"/>
      <c r="R28" s="126"/>
      <c r="S28" s="126"/>
      <c r="T28" s="126"/>
      <c r="U28" s="126"/>
      <c r="V28" s="126"/>
      <c r="W28" s="127"/>
      <c r="X28" s="127"/>
    </row>
    <row r="29" spans="1:27" s="118" customFormat="1" ht="30.6" customHeight="1" x14ac:dyDescent="0.2">
      <c r="A29" s="128"/>
      <c r="B29" s="129"/>
      <c r="C29" s="129"/>
      <c r="D29" s="129"/>
      <c r="E29" s="129"/>
      <c r="F29" s="128"/>
      <c r="G29" s="128"/>
      <c r="H29" s="129"/>
      <c r="I29" s="129"/>
      <c r="J29" s="129"/>
      <c r="K29" s="128"/>
      <c r="L29" s="128"/>
      <c r="M29" s="129"/>
      <c r="N29" s="129"/>
      <c r="O29" s="129"/>
      <c r="P29" s="129"/>
      <c r="Q29" s="129"/>
      <c r="R29" s="128"/>
      <c r="S29" s="129"/>
      <c r="T29" s="129"/>
      <c r="U29" s="129"/>
      <c r="V29" s="129"/>
      <c r="W29" s="129"/>
      <c r="X29" s="129"/>
    </row>
    <row r="30" spans="1:27" s="118" customFormat="1" ht="21.6" customHeight="1" x14ac:dyDescent="0.2">
      <c r="A30" s="128"/>
      <c r="B30" s="129"/>
      <c r="C30" s="129"/>
      <c r="D30" s="129"/>
      <c r="E30" s="129"/>
      <c r="F30" s="128"/>
      <c r="G30" s="128"/>
      <c r="H30" s="129"/>
      <c r="I30" s="129"/>
      <c r="J30" s="129"/>
      <c r="K30" s="128"/>
      <c r="L30" s="128"/>
      <c r="M30" s="129"/>
      <c r="N30" s="129"/>
      <c r="O30" s="129"/>
      <c r="P30" s="129"/>
      <c r="Q30" s="129"/>
      <c r="R30" s="128"/>
      <c r="S30" s="129"/>
      <c r="T30" s="129"/>
      <c r="U30" s="129"/>
      <c r="V30" s="129"/>
      <c r="W30" s="129"/>
      <c r="X30" s="129"/>
      <c r="AA30" s="116"/>
    </row>
    <row r="31" spans="1:27" s="118" customFormat="1" ht="30.6" customHeight="1" x14ac:dyDescent="0.2">
      <c r="A31" s="122" t="s">
        <v>173</v>
      </c>
      <c r="B31" s="121"/>
      <c r="C31" s="121"/>
      <c r="D31" s="121"/>
      <c r="E31" s="121"/>
      <c r="F31" s="121"/>
      <c r="G31" s="121"/>
      <c r="H31" s="121"/>
      <c r="I31" s="121"/>
      <c r="J31" s="121"/>
      <c r="K31" s="121"/>
      <c r="L31" s="121"/>
      <c r="M31" s="121"/>
      <c r="N31" s="121"/>
      <c r="O31" s="121"/>
      <c r="P31" s="121"/>
      <c r="Q31" s="121"/>
      <c r="R31" s="121"/>
      <c r="S31" s="121"/>
      <c r="T31" s="121"/>
      <c r="U31" s="123"/>
      <c r="V31" s="123"/>
      <c r="W31" s="123"/>
      <c r="X31" s="123"/>
    </row>
    <row r="32" spans="1:27" s="118" customFormat="1" ht="30.6" customHeight="1" x14ac:dyDescent="0.2">
      <c r="A32" s="1207" t="s">
        <v>282</v>
      </c>
      <c r="B32" s="1208"/>
      <c r="C32" s="1208"/>
      <c r="D32" s="1208"/>
      <c r="E32" s="1208"/>
      <c r="F32" s="1208"/>
      <c r="G32" s="130"/>
      <c r="H32" s="1209" t="s">
        <v>174</v>
      </c>
      <c r="I32" s="1209"/>
      <c r="J32" s="1209"/>
      <c r="K32" s="1209"/>
      <c r="L32" s="1209"/>
      <c r="M32" s="1209"/>
      <c r="N32" s="1210" t="s">
        <v>283</v>
      </c>
      <c r="O32" s="1208"/>
      <c r="P32" s="1208"/>
      <c r="Q32" s="1208"/>
      <c r="R32" s="1208"/>
      <c r="S32" s="1208"/>
      <c r="T32" s="1211"/>
      <c r="U32" s="123"/>
      <c r="V32" s="123"/>
      <c r="W32" s="123"/>
      <c r="X32" s="123"/>
    </row>
    <row r="33" spans="1:24" s="118" customFormat="1" ht="30.6" customHeight="1" x14ac:dyDescent="0.2">
      <c r="A33" s="1212">
        <f>COUNTA(A22:E27)</f>
        <v>0</v>
      </c>
      <c r="B33" s="1213"/>
      <c r="C33" s="1213"/>
      <c r="D33" s="1213"/>
      <c r="E33" s="1213"/>
      <c r="F33" s="1213"/>
      <c r="G33" s="341"/>
      <c r="H33" s="1214">
        <f>COUNTA(別紙１③!B7:B33)</f>
        <v>0</v>
      </c>
      <c r="I33" s="1214"/>
      <c r="J33" s="1214"/>
      <c r="K33" s="1214"/>
      <c r="L33" s="1214"/>
      <c r="M33" s="1214"/>
      <c r="N33" s="1215" t="e">
        <f>A33/H33</f>
        <v>#DIV/0!</v>
      </c>
      <c r="O33" s="1216"/>
      <c r="P33" s="1216"/>
      <c r="Q33" s="1216"/>
      <c r="R33" s="1216"/>
      <c r="S33" s="1216"/>
      <c r="T33" s="1217"/>
      <c r="U33" s="123"/>
      <c r="V33" s="123"/>
      <c r="W33" s="123"/>
      <c r="X33" s="123"/>
    </row>
    <row r="34" spans="1:24" s="119" customFormat="1" ht="25.15" customHeight="1" x14ac:dyDescent="0.2">
      <c r="A34" s="1222" t="s">
        <v>294</v>
      </c>
      <c r="B34" s="1223"/>
      <c r="C34" s="1223"/>
      <c r="D34" s="1223"/>
      <c r="E34" s="1223"/>
      <c r="F34" s="1223"/>
      <c r="G34" s="1223"/>
      <c r="H34" s="1223"/>
      <c r="I34" s="1223"/>
      <c r="J34" s="1223"/>
      <c r="K34" s="1223"/>
      <c r="L34" s="1223"/>
      <c r="M34" s="1223"/>
      <c r="N34" s="1223"/>
      <c r="O34" s="1223"/>
      <c r="P34" s="1223"/>
      <c r="Q34" s="1223"/>
      <c r="R34" s="1223"/>
      <c r="S34" s="1223"/>
      <c r="T34" s="1223"/>
      <c r="U34" s="1223"/>
      <c r="V34" s="1223"/>
      <c r="W34" s="1223"/>
      <c r="X34" s="1223"/>
    </row>
    <row r="35" spans="1:24" s="118" customFormat="1" ht="18" customHeight="1" x14ac:dyDescent="0.2">
      <c r="A35" s="122"/>
      <c r="B35" s="121"/>
      <c r="C35" s="121"/>
      <c r="D35" s="121"/>
      <c r="E35" s="121"/>
      <c r="F35" s="121"/>
      <c r="G35" s="121"/>
      <c r="H35" s="121"/>
      <c r="I35" s="121"/>
      <c r="J35" s="121"/>
      <c r="K35" s="121"/>
      <c r="L35" s="121"/>
      <c r="M35" s="121"/>
      <c r="N35" s="121"/>
      <c r="O35" s="121"/>
      <c r="P35" s="121"/>
      <c r="Q35" s="121"/>
      <c r="R35" s="121"/>
      <c r="S35" s="121"/>
      <c r="T35" s="121"/>
      <c r="U35" s="121"/>
      <c r="V35" s="121"/>
      <c r="W35" s="121"/>
      <c r="X35" s="121"/>
    </row>
    <row r="36" spans="1:24" s="118" customFormat="1" ht="18" customHeight="1" x14ac:dyDescent="0.2">
      <c r="A36" s="122" t="s">
        <v>307</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row>
    <row r="37" spans="1:24" s="118" customFormat="1" ht="10.15" customHeight="1" x14ac:dyDescent="0.2">
      <c r="A37" s="122"/>
      <c r="B37" s="121"/>
      <c r="C37" s="121"/>
      <c r="D37" s="121"/>
      <c r="E37" s="121"/>
      <c r="F37" s="121"/>
      <c r="G37" s="121"/>
      <c r="H37" s="121"/>
      <c r="I37" s="121"/>
      <c r="J37" s="121"/>
      <c r="K37" s="121"/>
      <c r="L37" s="121"/>
      <c r="M37" s="121"/>
      <c r="N37" s="121"/>
      <c r="O37" s="121"/>
      <c r="P37" s="121"/>
      <c r="Q37" s="121"/>
      <c r="R37" s="121"/>
      <c r="S37" s="121"/>
      <c r="T37" s="121"/>
      <c r="U37" s="121"/>
      <c r="V37" s="121"/>
      <c r="W37" s="121"/>
      <c r="X37" s="121"/>
    </row>
    <row r="38" spans="1:24" s="118" customFormat="1" ht="18" customHeight="1" x14ac:dyDescent="0.2">
      <c r="A38" s="122" t="s">
        <v>308</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row>
    <row r="39" spans="1:24" s="118" customFormat="1" ht="18" customHeight="1" x14ac:dyDescent="0.2">
      <c r="A39" s="1169" t="s">
        <v>79</v>
      </c>
      <c r="B39" s="1169"/>
      <c r="C39" s="1170" t="s">
        <v>309</v>
      </c>
      <c r="D39" s="1170"/>
      <c r="E39" s="1170"/>
      <c r="F39" s="1170"/>
      <c r="G39" s="1170"/>
      <c r="H39" s="1170"/>
      <c r="I39" s="1170"/>
      <c r="J39" s="1170"/>
      <c r="K39" s="1170"/>
      <c r="L39" s="1170"/>
      <c r="M39" s="1170"/>
      <c r="N39" s="1170"/>
      <c r="O39" s="1170"/>
      <c r="P39" s="1170"/>
      <c r="Q39" s="1170"/>
      <c r="R39" s="1170"/>
      <c r="S39" s="1170"/>
      <c r="T39" s="1170"/>
      <c r="U39" s="121"/>
      <c r="V39" s="121"/>
      <c r="W39" s="121"/>
      <c r="X39" s="121"/>
    </row>
    <row r="40" spans="1:24" s="118" customFormat="1" ht="18" customHeight="1" x14ac:dyDescent="0.2">
      <c r="A40" s="1171" t="s">
        <v>310</v>
      </c>
      <c r="B40" s="1171"/>
      <c r="C40" s="1171"/>
      <c r="D40" s="1171"/>
      <c r="E40" s="1171"/>
      <c r="F40" s="1171"/>
      <c r="G40" s="1171"/>
      <c r="H40" s="1171"/>
      <c r="I40" s="1171"/>
      <c r="J40" s="1171"/>
      <c r="K40" s="1171"/>
      <c r="L40" s="1171"/>
      <c r="M40" s="1171"/>
      <c r="N40" s="1171"/>
      <c r="O40" s="1171"/>
      <c r="P40" s="1171"/>
      <c r="Q40" s="1171"/>
      <c r="R40" s="1171"/>
      <c r="S40" s="1171"/>
      <c r="T40" s="1171"/>
      <c r="U40" s="121"/>
      <c r="V40" s="121"/>
      <c r="W40" s="121"/>
      <c r="X40" s="121"/>
    </row>
    <row r="41" spans="1:24" s="118" customFormat="1" ht="18" customHeight="1" x14ac:dyDescent="0.2">
      <c r="A41" s="917"/>
      <c r="B41" s="917"/>
      <c r="C41" s="1131" t="s">
        <v>311</v>
      </c>
      <c r="D41" s="1131"/>
      <c r="E41" s="1131"/>
      <c r="F41" s="1131"/>
      <c r="G41" s="1131"/>
      <c r="H41" s="1131"/>
      <c r="I41" s="1131"/>
      <c r="J41" s="1131"/>
      <c r="K41" s="1131"/>
      <c r="L41" s="1131"/>
      <c r="M41" s="1131"/>
      <c r="N41" s="1131"/>
      <c r="O41" s="1131"/>
      <c r="P41" s="1131"/>
      <c r="Q41" s="1131"/>
      <c r="R41" s="1131"/>
      <c r="S41" s="1131"/>
      <c r="T41" s="1131"/>
      <c r="U41" s="121"/>
      <c r="V41" s="121"/>
      <c r="W41" s="121"/>
      <c r="X41" s="121"/>
    </row>
    <row r="42" spans="1:24" s="118" customFormat="1" ht="18" customHeight="1" x14ac:dyDescent="0.2">
      <c r="A42" s="917"/>
      <c r="B42" s="917"/>
      <c r="C42" s="1131" t="s">
        <v>312</v>
      </c>
      <c r="D42" s="1131"/>
      <c r="E42" s="1131"/>
      <c r="F42" s="1131"/>
      <c r="G42" s="1131"/>
      <c r="H42" s="1131"/>
      <c r="I42" s="1131"/>
      <c r="J42" s="1131"/>
      <c r="K42" s="1131"/>
      <c r="L42" s="1131"/>
      <c r="M42" s="1131"/>
      <c r="N42" s="1131"/>
      <c r="O42" s="1131"/>
      <c r="P42" s="1131"/>
      <c r="Q42" s="1131"/>
      <c r="R42" s="1131"/>
      <c r="S42" s="1131"/>
      <c r="T42" s="1131"/>
      <c r="U42" s="121"/>
      <c r="V42" s="121"/>
      <c r="W42" s="121"/>
      <c r="X42" s="121"/>
    </row>
    <row r="43" spans="1:24" s="118" customFormat="1" ht="18" customHeight="1" x14ac:dyDescent="0.2">
      <c r="A43" s="917" t="s">
        <v>69</v>
      </c>
      <c r="B43" s="917"/>
      <c r="C43" s="1131" t="s">
        <v>313</v>
      </c>
      <c r="D43" s="1131"/>
      <c r="E43" s="1131"/>
      <c r="F43" s="1131"/>
      <c r="G43" s="1131"/>
      <c r="H43" s="1131"/>
      <c r="I43" s="1131"/>
      <c r="J43" s="1131"/>
      <c r="K43" s="1131"/>
      <c r="L43" s="1131"/>
      <c r="M43" s="1131"/>
      <c r="N43" s="1131"/>
      <c r="O43" s="1131"/>
      <c r="P43" s="1131"/>
      <c r="Q43" s="1131"/>
      <c r="R43" s="1131"/>
      <c r="S43" s="1131"/>
      <c r="T43" s="1131"/>
      <c r="U43" s="121"/>
      <c r="V43" s="121"/>
      <c r="W43" s="121"/>
      <c r="X43" s="121"/>
    </row>
    <row r="44" spans="1:24" s="118" customFormat="1" ht="18" customHeight="1" x14ac:dyDescent="0.2">
      <c r="A44" s="917"/>
      <c r="B44" s="917"/>
      <c r="C44" s="1167" t="s">
        <v>314</v>
      </c>
      <c r="D44" s="1168"/>
      <c r="E44" s="1168"/>
      <c r="F44" s="1168"/>
      <c r="G44" s="1168"/>
      <c r="H44" s="1168"/>
      <c r="I44" s="1168"/>
      <c r="J44" s="1168"/>
      <c r="K44" s="1168"/>
      <c r="L44" s="1168"/>
      <c r="M44" s="1168"/>
      <c r="N44" s="1168"/>
      <c r="O44" s="1168"/>
      <c r="P44" s="1168"/>
      <c r="Q44" s="1168"/>
      <c r="R44" s="1168"/>
      <c r="S44" s="1168"/>
      <c r="T44" s="1168"/>
      <c r="U44" s="121"/>
      <c r="V44" s="121"/>
      <c r="W44" s="121"/>
      <c r="X44" s="121"/>
    </row>
    <row r="45" spans="1:24" s="118" customFormat="1" ht="18" customHeight="1" x14ac:dyDescent="0.2">
      <c r="A45" s="122"/>
      <c r="B45" s="121"/>
      <c r="C45" s="121"/>
      <c r="D45" s="121"/>
      <c r="E45" s="121"/>
      <c r="F45" s="121"/>
      <c r="G45" s="121"/>
      <c r="H45" s="121"/>
      <c r="I45" s="121"/>
      <c r="J45" s="121"/>
      <c r="K45" s="121"/>
      <c r="L45" s="121"/>
      <c r="M45" s="121"/>
      <c r="N45" s="121"/>
      <c r="O45" s="121"/>
      <c r="P45" s="121"/>
      <c r="Q45" s="121"/>
      <c r="R45" s="121"/>
      <c r="S45" s="121"/>
      <c r="T45" s="121"/>
      <c r="U45" s="121"/>
      <c r="V45" s="121"/>
      <c r="W45" s="121"/>
      <c r="X45" s="121"/>
    </row>
    <row r="46" spans="1:24" s="118" customFormat="1" ht="18" customHeight="1" x14ac:dyDescent="0.2">
      <c r="A46" s="1169" t="s">
        <v>79</v>
      </c>
      <c r="B46" s="1169"/>
      <c r="C46" s="1170" t="s">
        <v>309</v>
      </c>
      <c r="D46" s="1170"/>
      <c r="E46" s="1170"/>
      <c r="F46" s="1170"/>
      <c r="G46" s="1170"/>
      <c r="H46" s="1170"/>
      <c r="I46" s="1170"/>
      <c r="J46" s="1170"/>
      <c r="K46" s="1170"/>
      <c r="L46" s="1170"/>
      <c r="M46" s="1170"/>
      <c r="N46" s="1170"/>
      <c r="O46" s="1170"/>
      <c r="P46" s="1170"/>
      <c r="Q46" s="1170"/>
      <c r="R46" s="1170"/>
      <c r="S46" s="1170"/>
      <c r="T46" s="1170"/>
      <c r="U46" s="121"/>
      <c r="V46" s="121"/>
      <c r="W46" s="121"/>
      <c r="X46" s="121"/>
    </row>
    <row r="47" spans="1:24" s="118" customFormat="1" ht="18" customHeight="1" x14ac:dyDescent="0.2">
      <c r="A47" s="1171" t="s">
        <v>315</v>
      </c>
      <c r="B47" s="1171"/>
      <c r="C47" s="1171"/>
      <c r="D47" s="1171"/>
      <c r="E47" s="1171"/>
      <c r="F47" s="1171"/>
      <c r="G47" s="1171"/>
      <c r="H47" s="1171"/>
      <c r="I47" s="1171"/>
      <c r="J47" s="1171"/>
      <c r="K47" s="1171"/>
      <c r="L47" s="1171"/>
      <c r="M47" s="1171"/>
      <c r="N47" s="1171"/>
      <c r="O47" s="1171"/>
      <c r="P47" s="1171"/>
      <c r="Q47" s="1171"/>
      <c r="R47" s="1171"/>
      <c r="S47" s="1171"/>
      <c r="T47" s="1171"/>
      <c r="U47" s="121"/>
      <c r="V47" s="121"/>
      <c r="W47" s="121"/>
      <c r="X47" s="121"/>
    </row>
    <row r="48" spans="1:24" s="118" customFormat="1" ht="18" customHeight="1" x14ac:dyDescent="0.2">
      <c r="A48" s="917"/>
      <c r="B48" s="917"/>
      <c r="C48" s="1131" t="s">
        <v>316</v>
      </c>
      <c r="D48" s="1131"/>
      <c r="E48" s="1131"/>
      <c r="F48" s="1131"/>
      <c r="G48" s="1131"/>
      <c r="H48" s="1131"/>
      <c r="I48" s="1131"/>
      <c r="J48" s="1131"/>
      <c r="K48" s="1131"/>
      <c r="L48" s="1131"/>
      <c r="M48" s="1131"/>
      <c r="N48" s="1131"/>
      <c r="O48" s="1131"/>
      <c r="P48" s="1131"/>
      <c r="Q48" s="1131"/>
      <c r="R48" s="1131"/>
      <c r="S48" s="1131"/>
      <c r="T48" s="1131"/>
      <c r="U48" s="121"/>
      <c r="V48" s="121"/>
      <c r="W48" s="121"/>
      <c r="X48" s="121"/>
    </row>
    <row r="49" spans="1:25" s="118" customFormat="1" ht="18" customHeight="1" x14ac:dyDescent="0.2">
      <c r="A49" s="917" t="s">
        <v>69</v>
      </c>
      <c r="B49" s="917"/>
      <c r="C49" s="1131" t="s">
        <v>317</v>
      </c>
      <c r="D49" s="1131"/>
      <c r="E49" s="1131"/>
      <c r="F49" s="1131"/>
      <c r="G49" s="1131"/>
      <c r="H49" s="1131"/>
      <c r="I49" s="1131"/>
      <c r="J49" s="1131"/>
      <c r="K49" s="1131"/>
      <c r="L49" s="1131"/>
      <c r="M49" s="1131"/>
      <c r="N49" s="1131"/>
      <c r="O49" s="1131"/>
      <c r="P49" s="1131"/>
      <c r="Q49" s="1131"/>
      <c r="R49" s="1131"/>
      <c r="S49" s="1131"/>
      <c r="T49" s="1131"/>
      <c r="U49" s="121"/>
      <c r="V49" s="121"/>
      <c r="W49" s="121"/>
      <c r="X49" s="121"/>
    </row>
    <row r="50" spans="1:25" s="118" customFormat="1" ht="38.25" customHeight="1" x14ac:dyDescent="0.2">
      <c r="A50" s="917"/>
      <c r="B50" s="917"/>
      <c r="C50" s="1167" t="s">
        <v>1091</v>
      </c>
      <c r="D50" s="1168"/>
      <c r="E50" s="1168"/>
      <c r="F50" s="1168"/>
      <c r="G50" s="1168"/>
      <c r="H50" s="1168"/>
      <c r="I50" s="1168"/>
      <c r="J50" s="1168"/>
      <c r="K50" s="1168"/>
      <c r="L50" s="1168"/>
      <c r="M50" s="1168"/>
      <c r="N50" s="1168"/>
      <c r="O50" s="1168"/>
      <c r="P50" s="1168"/>
      <c r="Q50" s="1168"/>
      <c r="R50" s="1168"/>
      <c r="S50" s="1168"/>
      <c r="T50" s="1168"/>
      <c r="U50" s="121"/>
      <c r="V50" s="121"/>
      <c r="W50" s="121"/>
      <c r="X50" s="121"/>
    </row>
    <row r="51" spans="1:25" s="118" customFormat="1" ht="58.5" customHeight="1" x14ac:dyDescent="0.2">
      <c r="A51" s="122"/>
      <c r="B51" s="121"/>
      <c r="C51" s="121"/>
      <c r="D51" s="121"/>
      <c r="E51" s="121"/>
      <c r="F51" s="121"/>
      <c r="G51" s="121"/>
      <c r="H51" s="121"/>
      <c r="I51" s="121"/>
      <c r="J51" s="121"/>
      <c r="K51" s="121"/>
      <c r="L51" s="121"/>
      <c r="M51" s="121"/>
      <c r="N51" s="121"/>
      <c r="O51" s="121"/>
      <c r="P51" s="121"/>
      <c r="Q51" s="121"/>
      <c r="R51" s="121"/>
      <c r="S51" s="121"/>
      <c r="T51" s="121"/>
      <c r="U51" s="121"/>
      <c r="V51" s="121"/>
      <c r="W51" s="121"/>
      <c r="X51" s="121"/>
    </row>
    <row r="52" spans="1:25" s="65" customFormat="1" ht="18" customHeight="1" x14ac:dyDescent="0.2">
      <c r="A52" s="122" t="s">
        <v>318</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row>
    <row r="53" spans="1:25" s="65" customFormat="1" ht="18" customHeight="1" x14ac:dyDescent="0.2">
      <c r="A53" s="122" t="s">
        <v>81</v>
      </c>
      <c r="B53" s="121"/>
      <c r="C53" s="121"/>
      <c r="D53" s="121"/>
      <c r="E53" s="121"/>
      <c r="F53" s="121"/>
      <c r="G53" s="121"/>
      <c r="H53" s="121"/>
      <c r="I53" s="121"/>
      <c r="J53" s="121"/>
      <c r="K53" s="121"/>
      <c r="L53" s="121"/>
      <c r="M53" s="121"/>
      <c r="N53" s="121"/>
      <c r="O53" s="121"/>
      <c r="P53" s="121"/>
      <c r="Q53" s="121"/>
      <c r="R53" s="121"/>
      <c r="S53" s="121"/>
      <c r="T53" s="121" t="s">
        <v>82</v>
      </c>
      <c r="U53" s="121"/>
      <c r="V53" s="121"/>
      <c r="W53" s="121"/>
      <c r="X53" s="121"/>
    </row>
    <row r="54" spans="1:25" s="65" customFormat="1" ht="18" customHeight="1" x14ac:dyDescent="0.2">
      <c r="A54" s="1150" t="s">
        <v>897</v>
      </c>
      <c r="B54" s="1150"/>
      <c r="C54" s="1152" t="s">
        <v>320</v>
      </c>
      <c r="D54" s="1153"/>
      <c r="E54" s="193" t="s">
        <v>83</v>
      </c>
      <c r="F54" s="194"/>
      <c r="G54" s="194"/>
      <c r="H54" s="194"/>
      <c r="I54" s="194"/>
      <c r="J54" s="193" t="s">
        <v>6</v>
      </c>
      <c r="K54" s="194"/>
      <c r="L54" s="194"/>
      <c r="M54" s="194"/>
      <c r="N54" s="194"/>
      <c r="O54" s="193" t="s">
        <v>84</v>
      </c>
      <c r="P54" s="194"/>
      <c r="Q54" s="194"/>
      <c r="R54" s="194"/>
      <c r="S54" s="194"/>
      <c r="T54" s="193" t="s">
        <v>85</v>
      </c>
      <c r="U54" s="194"/>
      <c r="V54" s="194"/>
      <c r="W54" s="194"/>
      <c r="X54" s="195"/>
    </row>
    <row r="55" spans="1:25" s="65" customFormat="1" ht="39.950000000000003" customHeight="1" thickBot="1" x14ac:dyDescent="0.25">
      <c r="A55" s="1151"/>
      <c r="B55" s="1151"/>
      <c r="C55" s="1154"/>
      <c r="D55" s="1155"/>
      <c r="E55" s="131" t="s">
        <v>86</v>
      </c>
      <c r="F55" s="192" t="s">
        <v>399</v>
      </c>
      <c r="G55" s="132" t="s">
        <v>285</v>
      </c>
      <c r="H55" s="203" t="s">
        <v>397</v>
      </c>
      <c r="I55" s="196" t="s">
        <v>398</v>
      </c>
      <c r="J55" s="131" t="s">
        <v>87</v>
      </c>
      <c r="K55" s="192" t="s">
        <v>399</v>
      </c>
      <c r="L55" s="132" t="s">
        <v>285</v>
      </c>
      <c r="M55" s="203" t="s">
        <v>397</v>
      </c>
      <c r="N55" s="196" t="s">
        <v>398</v>
      </c>
      <c r="O55" s="131" t="s">
        <v>87</v>
      </c>
      <c r="P55" s="192" t="s">
        <v>399</v>
      </c>
      <c r="Q55" s="132" t="s">
        <v>285</v>
      </c>
      <c r="R55" s="203" t="s">
        <v>397</v>
      </c>
      <c r="S55" s="196" t="s">
        <v>398</v>
      </c>
      <c r="T55" s="131" t="s">
        <v>87</v>
      </c>
      <c r="U55" s="192" t="s">
        <v>399</v>
      </c>
      <c r="V55" s="133" t="s">
        <v>285</v>
      </c>
      <c r="W55" s="203" t="s">
        <v>397</v>
      </c>
      <c r="X55" s="192" t="s">
        <v>398</v>
      </c>
    </row>
    <row r="56" spans="1:25" s="65" customFormat="1" ht="28.9" customHeight="1" x14ac:dyDescent="0.2">
      <c r="A56" s="1157" t="s">
        <v>88</v>
      </c>
      <c r="B56" s="1158"/>
      <c r="C56" s="1159"/>
      <c r="D56" s="1160"/>
      <c r="E56" s="342">
        <f>ROUNDDOWN(SUMIFS(別紙２①!$F$18:$F$105,別紙２①!$U$18:$U$105,別紙１④!G56),0)</f>
        <v>0</v>
      </c>
      <c r="F56" s="363" t="s">
        <v>229</v>
      </c>
      <c r="G56" s="363" t="str">
        <f>別紙２①!$S$14&amp;別紙１④!$E$54&amp;別紙１④!$F56</f>
        <v>田急傾斜</v>
      </c>
      <c r="H56" s="343">
        <f>VLOOKUP($G56,プルダウンリスト!$D$15:$E$70,2,FALSE)</f>
        <v>16800</v>
      </c>
      <c r="I56" s="344">
        <f>ROUNDDOWN(E56*H56/1000,0)</f>
        <v>0</v>
      </c>
      <c r="J56" s="342">
        <f>ROUNDDOWN(SUMIFS(別紙２①!$F$18:$F$105,別紙２①!$U$18:$U$105,別紙１④!L56),0)</f>
        <v>0</v>
      </c>
      <c r="K56" s="363" t="s">
        <v>229</v>
      </c>
      <c r="L56" s="363" t="str">
        <f>別紙２①!$S$14&amp;$J$54&amp;K56</f>
        <v>畑急傾斜</v>
      </c>
      <c r="M56" s="343">
        <f>VLOOKUP(L56,プルダウンリスト!$D$15:$E$70,2,FALSE)</f>
        <v>9200</v>
      </c>
      <c r="N56" s="344">
        <f>ROUNDDOWN(J56*M56/1000,0)</f>
        <v>0</v>
      </c>
      <c r="O56" s="342">
        <f>ROUNDDOWN(SUMIFS(別紙２①!$F$18:$F$105,別紙２①!$U$18:$U$105,別紙１④!Q56),0)</f>
        <v>0</v>
      </c>
      <c r="P56" s="363" t="s">
        <v>229</v>
      </c>
      <c r="Q56" s="363" t="str">
        <f>別紙２①!$S$14&amp;$O$54&amp;P56</f>
        <v>草地急傾斜</v>
      </c>
      <c r="R56" s="343">
        <f>VLOOKUP(Q56,プルダウンリスト!$D$15:$E$70,2,FALSE)</f>
        <v>8400</v>
      </c>
      <c r="S56" s="344">
        <f>ROUNDDOWN(O56*R56/1000,0)</f>
        <v>0</v>
      </c>
      <c r="T56" s="342">
        <f>ROUNDDOWN(SUMIFS(別紙２①!$F$18:$F$105,別紙２①!$U$18:$U$105,別紙１④!V56),0)</f>
        <v>0</v>
      </c>
      <c r="U56" s="363" t="s">
        <v>229</v>
      </c>
      <c r="V56" s="363" t="str">
        <f>別紙２①!$S$14&amp;$T$54&amp;U56</f>
        <v>採草放牧地急傾斜</v>
      </c>
      <c r="W56" s="343">
        <f>VLOOKUP(V56,プルダウンリスト!$D$15:$E$70,2,FALSE)</f>
        <v>800</v>
      </c>
      <c r="X56" s="345">
        <f>ROUNDDOWN(T56*W56/1000,0)</f>
        <v>0</v>
      </c>
    </row>
    <row r="57" spans="1:25" s="65" customFormat="1" ht="28.9" customHeight="1" x14ac:dyDescent="0.2">
      <c r="A57" s="1157"/>
      <c r="B57" s="1158"/>
      <c r="C57" s="1161"/>
      <c r="D57" s="1162"/>
      <c r="E57" s="342">
        <f>ROUNDDOWN(SUMIFS(別紙２①!$F$18:$F$105,別紙２①!$U$18:$U$105,別紙１④!G57),0)</f>
        <v>0</v>
      </c>
      <c r="F57" s="364" t="s">
        <v>270</v>
      </c>
      <c r="G57" s="364" t="str">
        <f>別紙２①!$S$14&amp;別紙１④!$E$54&amp;別紙１④!$F57</f>
        <v>田緩傾斜</v>
      </c>
      <c r="H57" s="346">
        <f>VLOOKUP($G57,プルダウンリスト!$D$15:$E$70,2,FALSE)</f>
        <v>6400</v>
      </c>
      <c r="I57" s="347">
        <f>ROUNDDOWN(E57*H57/1000,0)</f>
        <v>0</v>
      </c>
      <c r="J57" s="342">
        <f>ROUNDDOWN(SUMIFS(別紙２①!$F$18:$F$105,別紙２①!$U$18:$U$105,別紙１④!L57),0)</f>
        <v>0</v>
      </c>
      <c r="K57" s="364" t="s">
        <v>270</v>
      </c>
      <c r="L57" s="364" t="str">
        <f>別紙２①!$S$14&amp;$J$54&amp;K57</f>
        <v>畑緩傾斜</v>
      </c>
      <c r="M57" s="346">
        <f>VLOOKUP(L57,プルダウンリスト!$D$15:$E$70,2,FALSE)</f>
        <v>2800</v>
      </c>
      <c r="N57" s="347">
        <f t="shared" ref="N57:N61" si="0">ROUNDDOWN(J57*M57/1000,0)</f>
        <v>0</v>
      </c>
      <c r="O57" s="342">
        <f>ROUNDDOWN(SUMIFS(別紙２①!$F$18:$F$105,別紙２①!$U$18:$U$105,別紙１④!Q57),0)</f>
        <v>0</v>
      </c>
      <c r="P57" s="364" t="s">
        <v>270</v>
      </c>
      <c r="Q57" s="364" t="str">
        <f>別紙２①!$S$14&amp;$O$54&amp;P57</f>
        <v>草地緩傾斜</v>
      </c>
      <c r="R57" s="346">
        <f>VLOOKUP(Q57,プルダウンリスト!$D$15:$E$70,2,FALSE)</f>
        <v>2400</v>
      </c>
      <c r="S57" s="344">
        <f t="shared" ref="S57:S62" si="1">ROUNDDOWN(O57*R57/1000,0)</f>
        <v>0</v>
      </c>
      <c r="T57" s="342">
        <f>ROUNDDOWN(SUMIFS(別紙２①!$F$18:$F$105,別紙２①!$U$18:$U$105,別紙１④!V57),0)</f>
        <v>0</v>
      </c>
      <c r="U57" s="364" t="s">
        <v>270</v>
      </c>
      <c r="V57" s="364" t="str">
        <f>別紙２①!$S$14&amp;$T$54&amp;U57</f>
        <v>採草放牧地緩傾斜</v>
      </c>
      <c r="W57" s="346">
        <f>VLOOKUP(V57,プルダウンリスト!$D$15:$E$70,2,FALSE)</f>
        <v>240</v>
      </c>
      <c r="X57" s="345">
        <f t="shared" ref="X57:X60" si="2">ROUNDDOWN(T57*W57/1000,0)</f>
        <v>0</v>
      </c>
    </row>
    <row r="58" spans="1:25" s="65" customFormat="1" ht="28.9" customHeight="1" x14ac:dyDescent="0.2">
      <c r="A58" s="1157"/>
      <c r="B58" s="1158"/>
      <c r="C58" s="1161"/>
      <c r="D58" s="1162"/>
      <c r="E58" s="342">
        <f>ROUNDDOWN(SUMIFS(別紙２①!$F$18:$F$105,別紙２①!$U$18:$U$105,別紙１④!G58),0)</f>
        <v>0</v>
      </c>
      <c r="F58" s="364" t="s">
        <v>89</v>
      </c>
      <c r="G58" s="364" t="str">
        <f>別紙２①!$S$14&amp;別紙１④!$E$54&amp;別紙１④!$F58</f>
        <v>田小区画・不整形</v>
      </c>
      <c r="H58" s="346">
        <f>VLOOKUP($G58,プルダウンリスト!$D$15:$E$70,2,FALSE)</f>
        <v>6400</v>
      </c>
      <c r="I58" s="347">
        <f t="shared" ref="I58:I61" si="3">ROUNDDOWN(E58*H58/1000,0)</f>
        <v>0</v>
      </c>
      <c r="J58" s="342">
        <f>ROUNDDOWN(SUMIFS(別紙２①!$F$18:$F$105,別紙２①!$U$18:$U$105,別紙１④!L58),0)</f>
        <v>0</v>
      </c>
      <c r="K58" s="364" t="s">
        <v>271</v>
      </c>
      <c r="L58" s="364" t="str">
        <f>別紙２①!$S$14&amp;$J$54&amp;K58</f>
        <v>畑高齢化・耕作放棄率</v>
      </c>
      <c r="M58" s="346">
        <f>VLOOKUP(L58,プルダウンリスト!$D$15:$E$70,2,FALSE)</f>
        <v>2800</v>
      </c>
      <c r="N58" s="347">
        <f t="shared" si="0"/>
        <v>0</v>
      </c>
      <c r="O58" s="342">
        <f>ROUNDDOWN(SUMIFS(別紙２①!$F$18:$F$105,別紙２①!$U$18:$U$105,別紙１④!Q58),0)</f>
        <v>0</v>
      </c>
      <c r="P58" s="364" t="s">
        <v>271</v>
      </c>
      <c r="Q58" s="364" t="str">
        <f>別紙２①!$S$14&amp;$O$54&amp;P58</f>
        <v>草地高齢化・耕作放棄率</v>
      </c>
      <c r="R58" s="346">
        <f>VLOOKUP(Q58,プルダウンリスト!$D$15:$E$70,2,FALSE)</f>
        <v>2400</v>
      </c>
      <c r="S58" s="344">
        <f t="shared" si="1"/>
        <v>0</v>
      </c>
      <c r="T58" s="342">
        <f>ROUNDDOWN(SUMIFS(別紙２①!$F$18:$F$105,別紙２①!$U$18:$U$105,別紙１④!V58),0)</f>
        <v>0</v>
      </c>
      <c r="U58" s="364" t="s">
        <v>230</v>
      </c>
      <c r="V58" s="364" t="str">
        <f>別紙２①!$S$14&amp;$T$54&amp;U58</f>
        <v>採草放牧地特認基準</v>
      </c>
      <c r="W58" s="346">
        <f>VLOOKUP(V58,プルダウンリスト!$D$15:$E$70,2,FALSE)</f>
        <v>240</v>
      </c>
      <c r="X58" s="345">
        <f t="shared" si="2"/>
        <v>0</v>
      </c>
    </row>
    <row r="59" spans="1:25" s="65" customFormat="1" ht="36" customHeight="1" x14ac:dyDescent="0.2">
      <c r="A59" s="1157"/>
      <c r="B59" s="1158"/>
      <c r="C59" s="1161"/>
      <c r="D59" s="1162"/>
      <c r="E59" s="342">
        <f>ROUNDDOWN(SUMIFS(別紙２①!$F$18:$F$105,別紙２①!$U$18:$U$105,別紙１④!G59),0)</f>
        <v>0</v>
      </c>
      <c r="F59" s="364" t="s">
        <v>271</v>
      </c>
      <c r="G59" s="364" t="str">
        <f>別紙２①!$S$14&amp;別紙１④!$E$54&amp;別紙１④!$F59</f>
        <v>田高齢化・耕作放棄率</v>
      </c>
      <c r="H59" s="346">
        <f>VLOOKUP($G59,プルダウンリスト!$D$15:$E$70,2,FALSE)</f>
        <v>6400</v>
      </c>
      <c r="I59" s="347">
        <f t="shared" si="3"/>
        <v>0</v>
      </c>
      <c r="J59" s="342">
        <f>ROUNDDOWN(SUMIFS(別紙２①!$F$18:$F$105,別紙２①!$U$18:$U$105,別紙１④!L59),0)</f>
        <v>0</v>
      </c>
      <c r="K59" s="364" t="s">
        <v>230</v>
      </c>
      <c r="L59" s="364" t="str">
        <f>別紙２①!$S$14&amp;$J$54&amp;K59</f>
        <v>畑特認基準</v>
      </c>
      <c r="M59" s="346">
        <f>VLOOKUP(L59,プルダウンリスト!$D$15:$E$70,2,FALSE)</f>
        <v>2800</v>
      </c>
      <c r="N59" s="347">
        <f t="shared" si="0"/>
        <v>0</v>
      </c>
      <c r="O59" s="342">
        <f>ROUNDDOWN(SUMIFS(別紙２①!$F$18:$F$105,別紙２①!$U$18:$U$105,別紙１④!Q59),0)</f>
        <v>0</v>
      </c>
      <c r="P59" s="364" t="s">
        <v>277</v>
      </c>
      <c r="Q59" s="364" t="str">
        <f>別紙２①!$S$14&amp;$O$54&amp;P59</f>
        <v>草地草地比率の高い草地</v>
      </c>
      <c r="R59" s="346">
        <f>VLOOKUP(Q59,プルダウンリスト!$D$15:$E$70,2,FALSE)</f>
        <v>1200</v>
      </c>
      <c r="S59" s="344">
        <f t="shared" si="1"/>
        <v>0</v>
      </c>
      <c r="T59" s="342">
        <f>ROUNDDOWN(SUMIFS(別紙２①!$F$18:$F$105,別紙２①!$U$18:$U$105,別紙１④!V59),0)</f>
        <v>0</v>
      </c>
      <c r="U59" s="365" t="s">
        <v>941</v>
      </c>
      <c r="V59" s="364" t="str">
        <f>別紙２①!$S$14&amp;$T$54&amp;U59</f>
        <v>採草放牧地交付対象外（田採草放牧地混在地）</v>
      </c>
      <c r="W59" s="346">
        <f>VLOOKUP(V59,プルダウンリスト!$D$15:$E$70,2,FALSE)</f>
        <v>0</v>
      </c>
      <c r="X59" s="345">
        <f t="shared" si="2"/>
        <v>0</v>
      </c>
    </row>
    <row r="60" spans="1:25" s="65" customFormat="1" ht="36" customHeight="1" x14ac:dyDescent="0.2">
      <c r="A60" s="1157"/>
      <c r="B60" s="1158"/>
      <c r="C60" s="1161"/>
      <c r="D60" s="1162"/>
      <c r="E60" s="342">
        <f>ROUNDDOWN(SUMIFS(別紙２①!$F$18:$F$105,別紙２①!$U$18:$U$105,別紙１④!G60),0)</f>
        <v>0</v>
      </c>
      <c r="F60" s="364" t="s">
        <v>230</v>
      </c>
      <c r="G60" s="364" t="str">
        <f>別紙２①!$S$14&amp;別紙１④!$E$54&amp;別紙１④!$F60</f>
        <v>田特認基準</v>
      </c>
      <c r="H60" s="346">
        <f>VLOOKUP($G60,プルダウンリスト!$D$15:$E$70,2,FALSE)</f>
        <v>6400</v>
      </c>
      <c r="I60" s="347">
        <f t="shared" si="3"/>
        <v>0</v>
      </c>
      <c r="J60" s="342">
        <f>ROUNDDOWN(SUMIFS(別紙２①!$F$18:$F$105,別紙２①!$U$18:$U$105,別紙１④!L60),0)</f>
        <v>0</v>
      </c>
      <c r="K60" s="365" t="s">
        <v>938</v>
      </c>
      <c r="L60" s="364" t="str">
        <f>別紙２①!$S$14&amp;$J$54&amp;K60</f>
        <v>畑交付対象外（田畑混在地）</v>
      </c>
      <c r="M60" s="346">
        <f>VLOOKUP(L60,プルダウンリスト!$D$15:$E$70,2,FALSE)</f>
        <v>0</v>
      </c>
      <c r="N60" s="347">
        <f t="shared" si="0"/>
        <v>0</v>
      </c>
      <c r="O60" s="342">
        <f>ROUNDDOWN(SUMIFS(別紙２①!$F$18:$F$105,別紙２①!$U$18:$U$105,別紙１④!Q60),0)</f>
        <v>0</v>
      </c>
      <c r="P60" s="364" t="s">
        <v>230</v>
      </c>
      <c r="Q60" s="364" t="str">
        <f>別紙２①!$S$14&amp;$O$54&amp;P60</f>
        <v>草地特認基準</v>
      </c>
      <c r="R60" s="346">
        <f>VLOOKUP(Q60,プルダウンリスト!$D$15:$E$70,2,FALSE)</f>
        <v>2400</v>
      </c>
      <c r="S60" s="344">
        <f t="shared" si="1"/>
        <v>0</v>
      </c>
      <c r="T60" s="342">
        <f>ROUNDDOWN(SUMIFS(別紙２①!$F$18:$F$105,別紙２①!$U$18:$U$105,別紙１④!V60),0)</f>
        <v>0</v>
      </c>
      <c r="U60" s="365" t="s">
        <v>943</v>
      </c>
      <c r="V60" s="364" t="str">
        <f>別紙２①!$S$14&amp;$T$54&amp;U60</f>
        <v>採草放牧地交付対象外（田採草放牧地混在地以外）</v>
      </c>
      <c r="W60" s="346">
        <f>VLOOKUP(V60,プルダウンリスト!$D$15:$E$70,2,FALSE)</f>
        <v>0</v>
      </c>
      <c r="X60" s="345">
        <f t="shared" si="2"/>
        <v>0</v>
      </c>
    </row>
    <row r="61" spans="1:25" s="65" customFormat="1" ht="28.9" customHeight="1" x14ac:dyDescent="0.2">
      <c r="A61" s="1157"/>
      <c r="B61" s="1158"/>
      <c r="C61" s="1161"/>
      <c r="D61" s="1162"/>
      <c r="E61" s="342">
        <f>ROUNDDOWN(SUMIFS(別紙２①!$F$18:$F$105,別紙２①!$U$18:$U$105,別紙１④!G61),0)</f>
        <v>0</v>
      </c>
      <c r="F61" s="364" t="s">
        <v>272</v>
      </c>
      <c r="G61" s="364" t="str">
        <f>別紙２①!$S$14&amp;別紙１④!$E$54&amp;別紙１④!$F61</f>
        <v>田交付対象外</v>
      </c>
      <c r="H61" s="346">
        <f>VLOOKUP($G61,プルダウンリスト!$D$15:$E$70,2,FALSE)</f>
        <v>0</v>
      </c>
      <c r="I61" s="347">
        <f t="shared" si="3"/>
        <v>0</v>
      </c>
      <c r="J61" s="342">
        <f>ROUNDDOWN(SUMIFS(別紙２①!$F$18:$F$105,別紙２①!$U$18:$U$105,別紙１④!L61),0)</f>
        <v>0</v>
      </c>
      <c r="K61" s="365" t="s">
        <v>939</v>
      </c>
      <c r="L61" s="364" t="str">
        <f>別紙２①!$S$14&amp;$J$54&amp;K61</f>
        <v>畑交付対象外（田畑混在地以外）</v>
      </c>
      <c r="M61" s="346">
        <f>VLOOKUP(L61,プルダウンリスト!$D$15:$E$70,2,FALSE)</f>
        <v>0</v>
      </c>
      <c r="N61" s="347">
        <f t="shared" si="0"/>
        <v>0</v>
      </c>
      <c r="O61" s="342">
        <f>ROUNDDOWN(SUMIFS(別紙２①!$F$18:$F$105,別紙２①!$U$18:$U$105,別紙１④!Q61),0)</f>
        <v>0</v>
      </c>
      <c r="P61" s="365" t="s">
        <v>940</v>
      </c>
      <c r="Q61" s="364" t="str">
        <f>別紙２①!$S$14&amp;$O$54&amp;P61</f>
        <v>草地交付対象外（田草地混在地）</v>
      </c>
      <c r="R61" s="346">
        <f>VLOOKUP(Q61,プルダウンリスト!$D$15:$E$70,2,FALSE)</f>
        <v>0</v>
      </c>
      <c r="S61" s="344">
        <f t="shared" si="1"/>
        <v>0</v>
      </c>
      <c r="T61" s="342"/>
      <c r="U61" s="365"/>
      <c r="V61" s="364"/>
      <c r="W61" s="346"/>
      <c r="X61" s="345"/>
    </row>
    <row r="62" spans="1:25" s="65" customFormat="1" ht="28.9" customHeight="1" thickBot="1" x14ac:dyDescent="0.25">
      <c r="A62" s="1157"/>
      <c r="B62" s="1158"/>
      <c r="C62" s="1161"/>
      <c r="D62" s="1162"/>
      <c r="E62" s="348"/>
      <c r="F62" s="365"/>
      <c r="G62" s="364"/>
      <c r="H62" s="346"/>
      <c r="I62" s="347"/>
      <c r="J62" s="348"/>
      <c r="K62" s="365"/>
      <c r="L62" s="364"/>
      <c r="M62" s="346"/>
      <c r="N62" s="347"/>
      <c r="O62" s="342">
        <f>ROUNDDOWN(SUMIFS(別紙２①!$F$18:$F$105,別紙２①!$U$18:$U$105,別紙１④!Q62),0)</f>
        <v>0</v>
      </c>
      <c r="P62" s="365" t="s">
        <v>942</v>
      </c>
      <c r="Q62" s="364" t="str">
        <f>別紙２①!$S$14&amp;$O$54&amp;P62</f>
        <v>草地交付対象外（田草地混在地以外）</v>
      </c>
      <c r="R62" s="346">
        <f>VLOOKUP(Q62,プルダウンリスト!$D$15:$E$70,2,FALSE)</f>
        <v>0</v>
      </c>
      <c r="S62" s="344">
        <f t="shared" si="1"/>
        <v>0</v>
      </c>
      <c r="T62" s="349"/>
      <c r="U62" s="367"/>
      <c r="V62" s="367"/>
      <c r="W62" s="350"/>
      <c r="X62" s="351"/>
    </row>
    <row r="63" spans="1:25" s="102" customFormat="1" ht="18" customHeight="1" x14ac:dyDescent="0.2">
      <c r="A63" s="1163" t="s">
        <v>90</v>
      </c>
      <c r="B63" s="1164"/>
      <c r="C63" s="1165">
        <f>E63+J63+O63+T63</f>
        <v>0</v>
      </c>
      <c r="D63" s="1166"/>
      <c r="E63" s="352">
        <f>SUM(E56:E62)</f>
        <v>0</v>
      </c>
      <c r="F63" s="366"/>
      <c r="G63" s="366"/>
      <c r="H63" s="353"/>
      <c r="I63" s="354">
        <f>SUM(I56:I62)</f>
        <v>0</v>
      </c>
      <c r="J63" s="352">
        <f>SUM(J56:J62)</f>
        <v>0</v>
      </c>
      <c r="K63" s="366"/>
      <c r="L63" s="366"/>
      <c r="M63" s="353"/>
      <c r="N63" s="354">
        <f>SUM(N56:N62)</f>
        <v>0</v>
      </c>
      <c r="O63" s="352">
        <f>SUM(O56:O62)</f>
        <v>0</v>
      </c>
      <c r="P63" s="366"/>
      <c r="Q63" s="366"/>
      <c r="R63" s="353"/>
      <c r="S63" s="354">
        <f>SUM(S56:S62)</f>
        <v>0</v>
      </c>
      <c r="T63" s="352">
        <f>SUM(T56:T62)</f>
        <v>0</v>
      </c>
      <c r="U63" s="366"/>
      <c r="V63" s="368"/>
      <c r="W63" s="353"/>
      <c r="X63" s="355">
        <f>SUM(X56:X62)</f>
        <v>0</v>
      </c>
      <c r="Y63" s="101"/>
    </row>
    <row r="64" spans="1:25" s="65" customFormat="1" ht="18" customHeight="1" x14ac:dyDescent="0.2">
      <c r="A64" s="122"/>
      <c r="B64" s="121"/>
      <c r="C64" s="121"/>
      <c r="D64" s="121"/>
      <c r="E64" s="121"/>
      <c r="F64" s="121"/>
      <c r="G64" s="121"/>
      <c r="H64" s="121"/>
      <c r="I64" s="121"/>
      <c r="J64" s="121"/>
      <c r="K64" s="121"/>
      <c r="L64" s="121"/>
      <c r="M64" s="121"/>
      <c r="N64" s="121"/>
      <c r="O64" s="121"/>
      <c r="P64" s="121"/>
      <c r="Q64" s="121"/>
      <c r="R64" s="121"/>
      <c r="S64" s="121"/>
      <c r="T64" s="121"/>
      <c r="U64" s="121"/>
      <c r="V64" s="121"/>
      <c r="W64" s="121"/>
      <c r="X64" s="134"/>
    </row>
    <row r="65" spans="1:25" s="65" customFormat="1" ht="18" customHeight="1" x14ac:dyDescent="0.2">
      <c r="A65" s="122" t="s">
        <v>91</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row>
    <row r="66" spans="1:25" s="65" customFormat="1" ht="7.15" customHeight="1" x14ac:dyDescent="0.2">
      <c r="A66" s="122"/>
      <c r="B66" s="121"/>
      <c r="C66" s="121"/>
      <c r="D66" s="121"/>
      <c r="E66" s="121"/>
      <c r="F66" s="121"/>
      <c r="G66" s="121"/>
      <c r="H66" s="121"/>
      <c r="I66" s="121"/>
      <c r="J66" s="121"/>
      <c r="K66" s="121"/>
      <c r="L66" s="121"/>
      <c r="M66" s="121"/>
      <c r="N66" s="121"/>
      <c r="O66" s="121"/>
      <c r="P66" s="121"/>
      <c r="Q66" s="121"/>
      <c r="R66" s="121"/>
      <c r="S66" s="121"/>
      <c r="T66" s="121"/>
      <c r="U66" s="121"/>
      <c r="V66" s="121"/>
      <c r="W66" s="121"/>
      <c r="X66" s="121"/>
    </row>
    <row r="67" spans="1:25" s="65" customFormat="1" ht="18" customHeight="1" x14ac:dyDescent="0.2">
      <c r="A67" s="122" t="s">
        <v>92</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row>
    <row r="68" spans="1:25" s="65" customFormat="1" ht="18" customHeight="1" x14ac:dyDescent="0.2">
      <c r="A68" s="121"/>
      <c r="B68" s="923" t="s">
        <v>352</v>
      </c>
      <c r="C68" s="924"/>
      <c r="D68" s="924"/>
      <c r="E68" s="924"/>
      <c r="F68" s="924"/>
      <c r="G68" s="924"/>
      <c r="H68" s="924"/>
      <c r="I68" s="924"/>
      <c r="J68" s="924"/>
      <c r="K68" s="924"/>
      <c r="L68" s="924"/>
      <c r="M68" s="924"/>
      <c r="N68" s="924"/>
      <c r="O68" s="924"/>
      <c r="P68" s="924"/>
      <c r="Q68" s="924"/>
      <c r="R68" s="924"/>
      <c r="S68" s="924"/>
      <c r="T68" s="924"/>
      <c r="U68" s="924"/>
      <c r="V68" s="924"/>
      <c r="W68" s="925"/>
      <c r="X68" s="121"/>
      <c r="Y68" s="66"/>
    </row>
    <row r="69" spans="1:25" s="65" customFormat="1" ht="18" customHeight="1" x14ac:dyDescent="0.2">
      <c r="A69" s="121"/>
      <c r="B69" s="923" t="s">
        <v>93</v>
      </c>
      <c r="C69" s="939"/>
      <c r="D69" s="939"/>
      <c r="E69" s="939"/>
      <c r="F69" s="939"/>
      <c r="G69" s="939"/>
      <c r="H69" s="939"/>
      <c r="I69" s="939"/>
      <c r="J69" s="939"/>
      <c r="K69" s="935"/>
      <c r="L69" s="135"/>
      <c r="M69" s="940" t="s">
        <v>392</v>
      </c>
      <c r="N69" s="941"/>
      <c r="O69" s="942"/>
      <c r="P69" s="1074" t="s">
        <v>393</v>
      </c>
      <c r="Q69" s="1135"/>
      <c r="R69" s="1135"/>
      <c r="S69" s="1136"/>
      <c r="T69" s="1074" t="s">
        <v>394</v>
      </c>
      <c r="U69" s="1135"/>
      <c r="V69" s="1135"/>
      <c r="W69" s="1136"/>
      <c r="X69" s="121"/>
      <c r="Y69" s="66"/>
    </row>
    <row r="70" spans="1:25" s="65" customFormat="1" ht="45" customHeight="1" x14ac:dyDescent="0.2">
      <c r="A70" s="121"/>
      <c r="B70" s="990" t="s">
        <v>94</v>
      </c>
      <c r="C70" s="991"/>
      <c r="D70" s="991"/>
      <c r="E70" s="934" t="s">
        <v>95</v>
      </c>
      <c r="F70" s="935"/>
      <c r="G70" s="136"/>
      <c r="H70" s="936" t="s">
        <v>98</v>
      </c>
      <c r="I70" s="937"/>
      <c r="J70" s="936" t="s">
        <v>99</v>
      </c>
      <c r="K70" s="938"/>
      <c r="L70" s="135"/>
      <c r="M70" s="943"/>
      <c r="N70" s="943"/>
      <c r="O70" s="944"/>
      <c r="P70" s="1137"/>
      <c r="Q70" s="1138"/>
      <c r="R70" s="1138"/>
      <c r="S70" s="1139"/>
      <c r="T70" s="1137"/>
      <c r="U70" s="1138"/>
      <c r="V70" s="1138"/>
      <c r="W70" s="1139"/>
      <c r="X70" s="121"/>
      <c r="Y70" s="66"/>
    </row>
    <row r="71" spans="1:25" s="65" customFormat="1" ht="18" customHeight="1" x14ac:dyDescent="0.2">
      <c r="A71" s="121"/>
      <c r="B71" s="1156">
        <f>ROUNDDOWN(SUMIFS(別紙２①!$F$18:$F$105,別紙２①!$E$18:$E$105,"田",別紙２①!$H$18:$H$105,"",別紙２①!$K$18:$K$105,"〇"),0)</f>
        <v>0</v>
      </c>
      <c r="C71" s="1156"/>
      <c r="D71" s="1156"/>
      <c r="E71" s="945">
        <f>ROUNDDOWN(SUMIFS(別紙２①!$F$18:$F$105,別紙２①!$E$18:$E$105,"畑",別紙２①!$H$18:$H$105,"",別紙２①!$K$18:$K$105,"〇"),0)</f>
        <v>0</v>
      </c>
      <c r="F71" s="946"/>
      <c r="G71" s="356"/>
      <c r="H71" s="947"/>
      <c r="I71" s="948"/>
      <c r="J71" s="949"/>
      <c r="K71" s="948"/>
      <c r="L71" s="357"/>
      <c r="M71" s="1132">
        <v>10000</v>
      </c>
      <c r="N71" s="1133"/>
      <c r="O71" s="1134"/>
      <c r="P71" s="945">
        <f>ROUNDDOWN((B71+E71)*M71/1000,0)</f>
        <v>0</v>
      </c>
      <c r="Q71" s="1124"/>
      <c r="R71" s="1124"/>
      <c r="S71" s="946"/>
      <c r="T71" s="1125">
        <f>SUM(P71:S72)</f>
        <v>0</v>
      </c>
      <c r="U71" s="1126"/>
      <c r="V71" s="1126"/>
      <c r="W71" s="1127"/>
      <c r="X71" s="121"/>
      <c r="Y71" s="66"/>
    </row>
    <row r="72" spans="1:25" s="65" customFormat="1" ht="18" customHeight="1" x14ac:dyDescent="0.2">
      <c r="A72" s="121"/>
      <c r="B72" s="1117"/>
      <c r="C72" s="1117"/>
      <c r="D72" s="1117"/>
      <c r="E72" s="947"/>
      <c r="F72" s="948"/>
      <c r="G72" s="356"/>
      <c r="H72" s="1118">
        <f>ROUNDDOWN(SUMIFS(別紙２①!$F$18:$F$105,別紙２①!$E$18:$E$105,"田",別紙２①!$H$18:$H$105,"〇",別紙２①!$K$18:$K$105,"〇"),0)</f>
        <v>0</v>
      </c>
      <c r="I72" s="1119"/>
      <c r="J72" s="1112">
        <f>ROUNDDOWN(SUMIFS(別紙２①!$F$18:$F$105,別紙２①!$E$18:$E$105,"畑",別紙２①!$H$18:$H$105,"〇",別紙２①!$K$18:$K$105,"〇"),0)</f>
        <v>0</v>
      </c>
      <c r="K72" s="1119"/>
      <c r="L72" s="358"/>
      <c r="M72" s="1120">
        <v>14000</v>
      </c>
      <c r="N72" s="1121"/>
      <c r="O72" s="1122"/>
      <c r="P72" s="1118">
        <f>ROUNDDOWN((H72+J72)*M72/1000,0)</f>
        <v>0</v>
      </c>
      <c r="Q72" s="1123"/>
      <c r="R72" s="1123"/>
      <c r="S72" s="1119"/>
      <c r="T72" s="1128"/>
      <c r="U72" s="1129"/>
      <c r="V72" s="1129"/>
      <c r="W72" s="1130"/>
      <c r="X72" s="121"/>
      <c r="Y72" s="71"/>
    </row>
    <row r="73" spans="1:25" s="65" customFormat="1" ht="16.149999999999999" customHeight="1" x14ac:dyDescent="0.2">
      <c r="A73" s="122"/>
      <c r="B73" s="952" t="s">
        <v>389</v>
      </c>
      <c r="C73" s="952"/>
      <c r="D73" s="952"/>
      <c r="E73" s="952"/>
      <c r="F73" s="952"/>
      <c r="G73" s="952"/>
      <c r="H73" s="952"/>
      <c r="I73" s="952"/>
      <c r="J73" s="952"/>
      <c r="K73" s="952"/>
      <c r="L73" s="952"/>
      <c r="M73" s="952"/>
      <c r="N73" s="952"/>
      <c r="O73" s="952"/>
      <c r="P73" s="952"/>
      <c r="Q73" s="952"/>
      <c r="R73" s="952"/>
      <c r="S73" s="952"/>
      <c r="T73" s="952"/>
      <c r="U73" s="952"/>
      <c r="V73" s="952"/>
      <c r="W73" s="952"/>
      <c r="X73" s="952"/>
    </row>
    <row r="74" spans="1:25" s="65" customFormat="1" ht="16.149999999999999" customHeight="1" x14ac:dyDescent="0.2">
      <c r="A74" s="122"/>
      <c r="B74" s="952" t="s">
        <v>390</v>
      </c>
      <c r="C74" s="952"/>
      <c r="D74" s="952"/>
      <c r="E74" s="952"/>
      <c r="F74" s="952"/>
      <c r="G74" s="952"/>
      <c r="H74" s="952"/>
      <c r="I74" s="952"/>
      <c r="J74" s="952"/>
      <c r="K74" s="952"/>
      <c r="L74" s="952"/>
      <c r="M74" s="952"/>
      <c r="N74" s="952"/>
      <c r="O74" s="952"/>
      <c r="P74" s="952"/>
      <c r="Q74" s="952"/>
      <c r="R74" s="952"/>
      <c r="S74" s="952"/>
      <c r="T74" s="952"/>
      <c r="U74" s="952"/>
      <c r="V74" s="952"/>
      <c r="W74" s="952"/>
      <c r="X74" s="952"/>
    </row>
    <row r="75" spans="1:25" s="65" customFormat="1" ht="12" customHeight="1" x14ac:dyDescent="0.2">
      <c r="A75" s="122"/>
      <c r="B75" s="121"/>
      <c r="C75" s="121"/>
      <c r="D75" s="121"/>
      <c r="E75" s="121"/>
      <c r="F75" s="121"/>
      <c r="G75" s="121"/>
      <c r="H75" s="121"/>
      <c r="I75" s="121"/>
      <c r="J75" s="121"/>
      <c r="K75" s="121"/>
      <c r="L75" s="121"/>
      <c r="M75" s="121"/>
      <c r="N75" s="121"/>
      <c r="O75" s="121"/>
      <c r="P75" s="121"/>
      <c r="Q75" s="121"/>
      <c r="R75" s="121"/>
      <c r="S75" s="121"/>
      <c r="T75" s="121"/>
      <c r="U75" s="121"/>
      <c r="V75" s="121"/>
      <c r="W75" s="121"/>
      <c r="X75" s="121"/>
    </row>
    <row r="76" spans="1:25" s="65" customFormat="1" ht="18" customHeight="1" x14ac:dyDescent="0.2">
      <c r="A76" s="122" t="s">
        <v>96</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row>
    <row r="77" spans="1:25" s="65" customFormat="1" ht="18" customHeight="1" x14ac:dyDescent="0.2">
      <c r="A77" s="121"/>
      <c r="B77" s="923" t="s">
        <v>97</v>
      </c>
      <c r="C77" s="924"/>
      <c r="D77" s="924"/>
      <c r="E77" s="924"/>
      <c r="F77" s="924"/>
      <c r="G77" s="924"/>
      <c r="H77" s="924"/>
      <c r="I77" s="924"/>
      <c r="J77" s="924"/>
      <c r="K77" s="924"/>
      <c r="L77" s="924"/>
      <c r="M77" s="924"/>
      <c r="N77" s="924"/>
      <c r="O77" s="924"/>
      <c r="P77" s="924"/>
      <c r="Q77" s="924"/>
      <c r="R77" s="924"/>
      <c r="S77" s="924"/>
      <c r="T77" s="924"/>
      <c r="U77" s="924"/>
      <c r="V77" s="924"/>
      <c r="W77" s="925"/>
      <c r="X77" s="121"/>
      <c r="Y77" s="66"/>
    </row>
    <row r="78" spans="1:25" s="65" customFormat="1" ht="18" customHeight="1" x14ac:dyDescent="0.2">
      <c r="A78" s="121"/>
      <c r="B78" s="991" t="s">
        <v>93</v>
      </c>
      <c r="C78" s="991"/>
      <c r="D78" s="991"/>
      <c r="E78" s="991"/>
      <c r="F78" s="991"/>
      <c r="G78" s="991"/>
      <c r="H78" s="991"/>
      <c r="I78" s="1074" t="s">
        <v>392</v>
      </c>
      <c r="J78" s="1077"/>
      <c r="K78" s="1077"/>
      <c r="L78" s="1077"/>
      <c r="M78" s="1078"/>
      <c r="N78" s="1143" t="s">
        <v>393</v>
      </c>
      <c r="O78" s="1032"/>
      <c r="P78" s="1032"/>
      <c r="Q78" s="1032"/>
      <c r="R78" s="1032"/>
      <c r="S78" s="1074" t="s">
        <v>394</v>
      </c>
      <c r="T78" s="1077"/>
      <c r="U78" s="1077"/>
      <c r="V78" s="1077"/>
      <c r="W78" s="1078"/>
      <c r="X78" s="121"/>
      <c r="Y78" s="66"/>
    </row>
    <row r="79" spans="1:25" s="65" customFormat="1" ht="36" customHeight="1" x14ac:dyDescent="0.2">
      <c r="A79" s="121"/>
      <c r="B79" s="1145" t="s">
        <v>98</v>
      </c>
      <c r="C79" s="924"/>
      <c r="D79" s="925"/>
      <c r="E79" s="934" t="s">
        <v>99</v>
      </c>
      <c r="F79" s="1064"/>
      <c r="G79" s="1064"/>
      <c r="H79" s="1065"/>
      <c r="I79" s="1140"/>
      <c r="J79" s="1141"/>
      <c r="K79" s="1141"/>
      <c r="L79" s="1141"/>
      <c r="M79" s="1142"/>
      <c r="N79" s="953"/>
      <c r="O79" s="953"/>
      <c r="P79" s="953"/>
      <c r="Q79" s="953"/>
      <c r="R79" s="953"/>
      <c r="S79" s="1084"/>
      <c r="T79" s="1144"/>
      <c r="U79" s="1144"/>
      <c r="V79" s="1144"/>
      <c r="W79" s="1086"/>
      <c r="X79" s="121"/>
      <c r="Y79" s="66"/>
    </row>
    <row r="80" spans="1:25" s="65" customFormat="1" ht="18" customHeight="1" x14ac:dyDescent="0.2">
      <c r="A80" s="121"/>
      <c r="B80" s="929">
        <f>ROUNDDOWN(SUMIFS(別紙２①!$F$18:$F$105,別紙２①!$E$18:$E$105,"田",別紙２①!$L$18:$L$105,"〇"),0)</f>
        <v>0</v>
      </c>
      <c r="C80" s="929"/>
      <c r="D80" s="929"/>
      <c r="E80" s="929">
        <f>ROUNDDOWN(SUMIFS(別紙２①!$F$18:$F$105,別紙２①!$E$18:$E$105,"畑",別紙２①!$L$18:$L$105,"〇"),0)</f>
        <v>0</v>
      </c>
      <c r="F80" s="929"/>
      <c r="G80" s="929"/>
      <c r="H80" s="929"/>
      <c r="I80" s="1109">
        <v>6000</v>
      </c>
      <c r="J80" s="1110"/>
      <c r="K80" s="1110"/>
      <c r="L80" s="1110"/>
      <c r="M80" s="1110"/>
      <c r="N80" s="1111">
        <f>ROUNDDOWN((B80+E80)*I80/1000,0)</f>
        <v>0</v>
      </c>
      <c r="O80" s="1111"/>
      <c r="P80" s="1111"/>
      <c r="Q80" s="1111"/>
      <c r="R80" s="1111"/>
      <c r="S80" s="1112">
        <f>N80</f>
        <v>0</v>
      </c>
      <c r="T80" s="1113"/>
      <c r="U80" s="1113"/>
      <c r="V80" s="1113"/>
      <c r="W80" s="1114"/>
      <c r="X80" s="121"/>
      <c r="Y80" s="66"/>
    </row>
    <row r="81" spans="1:24" s="65" customFormat="1" ht="16.149999999999999" customHeight="1" x14ac:dyDescent="0.2">
      <c r="A81" s="122"/>
      <c r="B81" s="952" t="s">
        <v>389</v>
      </c>
      <c r="C81" s="952"/>
      <c r="D81" s="952"/>
      <c r="E81" s="952"/>
      <c r="F81" s="952"/>
      <c r="G81" s="952"/>
      <c r="H81" s="952"/>
      <c r="I81" s="952"/>
      <c r="J81" s="952"/>
      <c r="K81" s="952"/>
      <c r="L81" s="952"/>
      <c r="M81" s="952"/>
      <c r="N81" s="952"/>
      <c r="O81" s="952"/>
      <c r="P81" s="952"/>
      <c r="Q81" s="952"/>
      <c r="R81" s="952"/>
      <c r="S81" s="952"/>
      <c r="T81" s="952"/>
      <c r="U81" s="952"/>
      <c r="V81" s="952"/>
      <c r="W81" s="952"/>
      <c r="X81" s="952"/>
    </row>
    <row r="82" spans="1:24" s="65" customFormat="1" ht="16.149999999999999" customHeight="1" x14ac:dyDescent="0.2">
      <c r="A82" s="122"/>
      <c r="B82" s="952" t="s">
        <v>390</v>
      </c>
      <c r="C82" s="952"/>
      <c r="D82" s="952"/>
      <c r="E82" s="952"/>
      <c r="F82" s="952"/>
      <c r="G82" s="952"/>
      <c r="H82" s="952"/>
      <c r="I82" s="952"/>
      <c r="J82" s="952"/>
      <c r="K82" s="952"/>
      <c r="L82" s="952"/>
      <c r="M82" s="952"/>
      <c r="N82" s="952"/>
      <c r="O82" s="952"/>
      <c r="P82" s="952"/>
      <c r="Q82" s="952"/>
      <c r="R82" s="952"/>
      <c r="S82" s="952"/>
      <c r="T82" s="952"/>
      <c r="U82" s="952"/>
      <c r="V82" s="952"/>
      <c r="W82" s="952"/>
      <c r="X82" s="952"/>
    </row>
    <row r="83" spans="1:24" s="65" customFormat="1" ht="18" customHeight="1" x14ac:dyDescent="0.2">
      <c r="A83" s="122"/>
      <c r="B83" s="121"/>
      <c r="C83" s="121"/>
      <c r="D83" s="121"/>
      <c r="E83" s="121"/>
      <c r="F83" s="121"/>
      <c r="G83" s="121"/>
      <c r="H83" s="121"/>
      <c r="I83" s="121"/>
      <c r="J83" s="121"/>
      <c r="K83" s="121"/>
      <c r="L83" s="121"/>
      <c r="M83" s="121"/>
      <c r="N83" s="121"/>
      <c r="O83" s="121"/>
      <c r="P83" s="121"/>
      <c r="Q83" s="121"/>
      <c r="R83" s="121"/>
      <c r="S83" s="121"/>
      <c r="T83" s="121"/>
      <c r="U83" s="121"/>
      <c r="V83" s="121"/>
      <c r="W83" s="121"/>
      <c r="X83" s="121"/>
    </row>
    <row r="84" spans="1:24" s="65" customFormat="1" ht="18" customHeight="1" x14ac:dyDescent="0.2">
      <c r="A84" s="122" t="s">
        <v>391</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row>
    <row r="85" spans="1:24" s="65" customFormat="1" ht="18" customHeight="1" x14ac:dyDescent="0.2">
      <c r="A85" s="121"/>
      <c r="B85" s="923" t="s">
        <v>396</v>
      </c>
      <c r="C85" s="924"/>
      <c r="D85" s="924"/>
      <c r="E85" s="924"/>
      <c r="F85" s="924"/>
      <c r="G85" s="924"/>
      <c r="H85" s="924"/>
      <c r="I85" s="924"/>
      <c r="J85" s="924"/>
      <c r="K85" s="924"/>
      <c r="L85" s="924"/>
      <c r="M85" s="924"/>
      <c r="N85" s="924"/>
      <c r="O85" s="924"/>
      <c r="P85" s="924"/>
      <c r="Q85" s="924"/>
      <c r="R85" s="924"/>
      <c r="S85" s="924"/>
      <c r="T85" s="924"/>
      <c r="U85" s="280"/>
      <c r="V85" s="281"/>
      <c r="W85" s="281"/>
      <c r="X85" s="121"/>
    </row>
    <row r="86" spans="1:24" s="65" customFormat="1" ht="18" customHeight="1" x14ac:dyDescent="0.2">
      <c r="A86" s="121"/>
      <c r="B86" s="1080" t="s">
        <v>93</v>
      </c>
      <c r="C86" s="1081"/>
      <c r="D86" s="1081"/>
      <c r="E86" s="1081"/>
      <c r="F86" s="1081"/>
      <c r="G86" s="1081"/>
      <c r="H86" s="1081"/>
      <c r="I86" s="1081"/>
      <c r="J86" s="1082"/>
      <c r="K86" s="1074" t="s">
        <v>400</v>
      </c>
      <c r="L86" s="1083"/>
      <c r="M86" s="1078"/>
      <c r="N86" s="1074" t="s">
        <v>393</v>
      </c>
      <c r="O86" s="1075"/>
      <c r="P86" s="1074" t="s">
        <v>401</v>
      </c>
      <c r="Q86" s="1083"/>
      <c r="R86" s="1078"/>
      <c r="S86" s="1115" t="s">
        <v>402</v>
      </c>
      <c r="T86" s="1074"/>
      <c r="U86" s="282"/>
      <c r="V86" s="283"/>
      <c r="W86" s="284"/>
      <c r="X86" s="121"/>
    </row>
    <row r="87" spans="1:24" s="65" customFormat="1" ht="36" customHeight="1" x14ac:dyDescent="0.2">
      <c r="A87" s="121"/>
      <c r="B87" s="1072" t="s">
        <v>83</v>
      </c>
      <c r="C87" s="1073"/>
      <c r="D87" s="1074" t="s">
        <v>100</v>
      </c>
      <c r="E87" s="1075"/>
      <c r="F87" s="1076" t="s">
        <v>84</v>
      </c>
      <c r="G87" s="1077"/>
      <c r="H87" s="1078"/>
      <c r="I87" s="1074" t="s">
        <v>85</v>
      </c>
      <c r="J87" s="1075"/>
      <c r="K87" s="1084"/>
      <c r="L87" s="1085"/>
      <c r="M87" s="1086"/>
      <c r="N87" s="1087"/>
      <c r="O87" s="1088"/>
      <c r="P87" s="1084"/>
      <c r="Q87" s="1085"/>
      <c r="R87" s="1086"/>
      <c r="S87" s="1116"/>
      <c r="T87" s="1087"/>
      <c r="U87" s="285"/>
      <c r="V87" s="284"/>
      <c r="W87" s="284"/>
      <c r="X87" s="121"/>
    </row>
    <row r="88" spans="1:24" s="65" customFormat="1" ht="18" customHeight="1" x14ac:dyDescent="0.2">
      <c r="A88" s="121"/>
      <c r="B88" s="1092"/>
      <c r="C88" s="1093"/>
      <c r="D88" s="1092"/>
      <c r="E88" s="1093"/>
      <c r="F88" s="1092"/>
      <c r="G88" s="1094"/>
      <c r="H88" s="1093"/>
      <c r="I88" s="1092"/>
      <c r="J88" s="1093"/>
      <c r="K88" s="1066">
        <v>10000</v>
      </c>
      <c r="L88" s="1067"/>
      <c r="M88" s="1068"/>
      <c r="N88" s="950">
        <f>ROUNDDOWN((B88+D88+F88+I88)*K88/1000,0)</f>
        <v>0</v>
      </c>
      <c r="O88" s="951"/>
      <c r="P88" s="1100">
        <f>N88+N89+N90</f>
        <v>0</v>
      </c>
      <c r="Q88" s="1101"/>
      <c r="R88" s="1102"/>
      <c r="S88" s="954">
        <f>IF(P88&lt;U88,P88,U88)</f>
        <v>0</v>
      </c>
      <c r="T88" s="955"/>
      <c r="U88" s="288">
        <v>1000000</v>
      </c>
      <c r="V88" s="287"/>
      <c r="W88" s="287"/>
      <c r="X88" s="121"/>
    </row>
    <row r="89" spans="1:24" s="65" customFormat="1" ht="18" customHeight="1" x14ac:dyDescent="0.2">
      <c r="A89" s="121"/>
      <c r="B89" s="1092"/>
      <c r="C89" s="1093"/>
      <c r="D89" s="1092"/>
      <c r="E89" s="1093"/>
      <c r="F89" s="1092"/>
      <c r="G89" s="1094"/>
      <c r="H89" s="1093"/>
      <c r="I89" s="1095"/>
      <c r="J89" s="1096"/>
      <c r="K89" s="1097">
        <v>4000</v>
      </c>
      <c r="L89" s="1098"/>
      <c r="M89" s="1099"/>
      <c r="N89" s="950">
        <f>ROUNDDOWN((B89+D89+F89+I89)*K89/1000,0)</f>
        <v>0</v>
      </c>
      <c r="O89" s="951"/>
      <c r="P89" s="1103"/>
      <c r="Q89" s="1104"/>
      <c r="R89" s="1105"/>
      <c r="S89" s="956"/>
      <c r="T89" s="957"/>
      <c r="U89" s="286"/>
      <c r="V89" s="287"/>
      <c r="W89" s="287"/>
      <c r="X89" s="121"/>
    </row>
    <row r="90" spans="1:24" s="65" customFormat="1" ht="18" customHeight="1" x14ac:dyDescent="0.2">
      <c r="A90" s="121"/>
      <c r="B90" s="1092"/>
      <c r="C90" s="1093"/>
      <c r="D90" s="1092"/>
      <c r="E90" s="1093"/>
      <c r="F90" s="1092"/>
      <c r="G90" s="1094"/>
      <c r="H90" s="1093"/>
      <c r="I90" s="1095"/>
      <c r="J90" s="1096"/>
      <c r="K90" s="1097">
        <v>1000</v>
      </c>
      <c r="L90" s="1098"/>
      <c r="M90" s="1099"/>
      <c r="N90" s="950">
        <f>ROUNDDOWN((B90+D90+F90+I90)*K90/1000,0)</f>
        <v>0</v>
      </c>
      <c r="O90" s="951"/>
      <c r="P90" s="1106"/>
      <c r="Q90" s="1107"/>
      <c r="R90" s="1108"/>
      <c r="S90" s="958"/>
      <c r="T90" s="959"/>
      <c r="U90" s="286"/>
      <c r="V90" s="287"/>
      <c r="W90" s="287"/>
      <c r="X90" s="121"/>
    </row>
    <row r="91" spans="1:24" s="65" customFormat="1" ht="15" customHeight="1" x14ac:dyDescent="0.2">
      <c r="A91" s="122"/>
      <c r="B91" s="952" t="s">
        <v>389</v>
      </c>
      <c r="C91" s="952"/>
      <c r="D91" s="952"/>
      <c r="E91" s="952"/>
      <c r="F91" s="952"/>
      <c r="G91" s="952"/>
      <c r="H91" s="952"/>
      <c r="I91" s="952"/>
      <c r="J91" s="952"/>
      <c r="K91" s="952"/>
      <c r="L91" s="952"/>
      <c r="M91" s="952"/>
      <c r="N91" s="952"/>
      <c r="O91" s="952"/>
      <c r="P91" s="952"/>
      <c r="Q91" s="952"/>
      <c r="R91" s="952"/>
      <c r="S91" s="952"/>
      <c r="T91" s="952"/>
      <c r="U91" s="952"/>
      <c r="V91" s="952"/>
      <c r="W91" s="952"/>
      <c r="X91" s="952"/>
    </row>
    <row r="92" spans="1:24" s="65" customFormat="1" ht="32.25" customHeight="1" x14ac:dyDescent="0.2">
      <c r="A92" s="122"/>
      <c r="B92" s="952" t="s">
        <v>395</v>
      </c>
      <c r="C92" s="952"/>
      <c r="D92" s="952"/>
      <c r="E92" s="952"/>
      <c r="F92" s="952"/>
      <c r="G92" s="952"/>
      <c r="H92" s="952"/>
      <c r="I92" s="952"/>
      <c r="J92" s="952"/>
      <c r="K92" s="952"/>
      <c r="L92" s="952"/>
      <c r="M92" s="952"/>
      <c r="N92" s="952"/>
      <c r="O92" s="952"/>
      <c r="P92" s="952"/>
      <c r="Q92" s="952"/>
      <c r="R92" s="952"/>
      <c r="S92" s="952"/>
      <c r="T92" s="952"/>
      <c r="U92" s="952"/>
      <c r="V92" s="952"/>
      <c r="W92" s="952"/>
      <c r="X92" s="952"/>
    </row>
    <row r="93" spans="1:24" s="65" customFormat="1" ht="15" customHeight="1" x14ac:dyDescent="0.2">
      <c r="A93" s="122"/>
      <c r="B93" s="952"/>
      <c r="C93" s="952"/>
      <c r="D93" s="952"/>
      <c r="E93" s="952"/>
      <c r="F93" s="952"/>
      <c r="G93" s="952"/>
      <c r="H93" s="952"/>
      <c r="I93" s="952"/>
      <c r="J93" s="952"/>
      <c r="K93" s="952"/>
      <c r="L93" s="952"/>
      <c r="M93" s="952"/>
      <c r="N93" s="952"/>
      <c r="O93" s="952"/>
      <c r="P93" s="952"/>
      <c r="Q93" s="952"/>
      <c r="R93" s="952"/>
      <c r="S93" s="952"/>
      <c r="T93" s="952"/>
      <c r="U93" s="952"/>
      <c r="V93" s="952"/>
      <c r="W93" s="952"/>
      <c r="X93" s="952"/>
    </row>
    <row r="94" spans="1:24" s="65" customFormat="1" ht="18" customHeight="1" x14ac:dyDescent="0.2">
      <c r="A94" s="122"/>
      <c r="B94" s="121"/>
      <c r="C94" s="121"/>
      <c r="D94" s="121"/>
      <c r="E94" s="121"/>
      <c r="F94" s="121"/>
      <c r="G94" s="121"/>
      <c r="H94" s="121"/>
      <c r="I94" s="121"/>
      <c r="J94" s="121"/>
      <c r="K94" s="121"/>
      <c r="L94" s="121"/>
      <c r="M94" s="121"/>
      <c r="N94" s="121"/>
      <c r="O94" s="121"/>
      <c r="P94" s="121"/>
      <c r="Q94" s="121"/>
      <c r="R94" s="121"/>
      <c r="S94" s="121"/>
      <c r="T94" s="121"/>
      <c r="U94" s="121"/>
      <c r="V94" s="121"/>
      <c r="W94" s="121"/>
      <c r="X94" s="121"/>
    </row>
    <row r="95" spans="1:24" s="65" customFormat="1" ht="18" customHeight="1" x14ac:dyDescent="0.2">
      <c r="A95" s="122" t="s">
        <v>403</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row>
    <row r="96" spans="1:24" s="65" customFormat="1" ht="18" customHeight="1" x14ac:dyDescent="0.2">
      <c r="A96" s="122"/>
      <c r="B96" s="953" t="s">
        <v>624</v>
      </c>
      <c r="C96" s="953"/>
      <c r="D96" s="953"/>
      <c r="E96" s="953"/>
      <c r="F96" s="953"/>
      <c r="G96" s="137"/>
      <c r="H96" s="953" t="s">
        <v>404</v>
      </c>
      <c r="I96" s="953"/>
      <c r="J96" s="953"/>
      <c r="K96" s="916" t="s">
        <v>295</v>
      </c>
      <c r="L96" s="916"/>
      <c r="M96" s="916"/>
      <c r="N96" s="916"/>
      <c r="O96" s="916"/>
      <c r="P96" s="916"/>
      <c r="Q96" s="916"/>
      <c r="R96" s="916"/>
      <c r="S96" s="121"/>
      <c r="T96" s="121"/>
      <c r="U96" s="121"/>
      <c r="V96" s="121"/>
      <c r="W96" s="121"/>
      <c r="X96" s="121"/>
    </row>
    <row r="97" spans="1:24" s="65" customFormat="1" ht="18" customHeight="1" x14ac:dyDescent="0.2">
      <c r="A97" s="122"/>
      <c r="B97" s="914"/>
      <c r="C97" s="914"/>
      <c r="D97" s="914"/>
      <c r="E97" s="914"/>
      <c r="F97" s="914"/>
      <c r="G97" s="476"/>
      <c r="H97" s="914"/>
      <c r="I97" s="914"/>
      <c r="J97" s="914"/>
      <c r="K97" s="915"/>
      <c r="L97" s="915"/>
      <c r="M97" s="915"/>
      <c r="N97" s="915"/>
      <c r="O97" s="915"/>
      <c r="P97" s="915"/>
      <c r="Q97" s="915"/>
      <c r="R97" s="915"/>
      <c r="S97" s="121"/>
      <c r="T97" s="121"/>
      <c r="U97" s="121"/>
      <c r="V97" s="121"/>
      <c r="W97" s="121"/>
      <c r="X97" s="121"/>
    </row>
    <row r="98" spans="1:24" s="65" customFormat="1" ht="18" customHeight="1" x14ac:dyDescent="0.2">
      <c r="A98" s="122"/>
      <c r="B98" s="914"/>
      <c r="C98" s="914"/>
      <c r="D98" s="914"/>
      <c r="E98" s="914"/>
      <c r="F98" s="914"/>
      <c r="G98" s="476"/>
      <c r="H98" s="914"/>
      <c r="I98" s="914"/>
      <c r="J98" s="914"/>
      <c r="K98" s="915"/>
      <c r="L98" s="915"/>
      <c r="M98" s="915"/>
      <c r="N98" s="915"/>
      <c r="O98" s="915"/>
      <c r="P98" s="915"/>
      <c r="Q98" s="915"/>
      <c r="R98" s="915"/>
      <c r="S98" s="121"/>
      <c r="T98" s="121"/>
      <c r="U98" s="121"/>
      <c r="V98" s="121"/>
      <c r="W98" s="121"/>
      <c r="X98" s="121"/>
    </row>
    <row r="99" spans="1:24" s="65" customFormat="1" ht="18" customHeight="1" x14ac:dyDescent="0.2">
      <c r="A99" s="122"/>
      <c r="B99" s="914"/>
      <c r="C99" s="914"/>
      <c r="D99" s="914"/>
      <c r="E99" s="914"/>
      <c r="F99" s="914"/>
      <c r="G99" s="476"/>
      <c r="H99" s="914"/>
      <c r="I99" s="914"/>
      <c r="J99" s="914"/>
      <c r="K99" s="915"/>
      <c r="L99" s="915"/>
      <c r="M99" s="915"/>
      <c r="N99" s="915"/>
      <c r="O99" s="915"/>
      <c r="P99" s="915"/>
      <c r="Q99" s="915"/>
      <c r="R99" s="915"/>
      <c r="S99" s="121"/>
      <c r="T99" s="121"/>
      <c r="U99" s="121"/>
      <c r="V99" s="121"/>
      <c r="W99" s="121"/>
      <c r="X99" s="121"/>
    </row>
    <row r="100" spans="1:24" s="65" customFormat="1" ht="18" customHeight="1" x14ac:dyDescent="0.2">
      <c r="A100" s="122"/>
      <c r="B100" s="914"/>
      <c r="C100" s="914"/>
      <c r="D100" s="914"/>
      <c r="E100" s="914"/>
      <c r="F100" s="914"/>
      <c r="G100" s="476"/>
      <c r="H100" s="914"/>
      <c r="I100" s="914"/>
      <c r="J100" s="914"/>
      <c r="K100" s="915"/>
      <c r="L100" s="915"/>
      <c r="M100" s="915"/>
      <c r="N100" s="915"/>
      <c r="O100" s="915"/>
      <c r="P100" s="915"/>
      <c r="Q100" s="915"/>
      <c r="R100" s="915"/>
      <c r="S100" s="121"/>
      <c r="T100" s="121"/>
      <c r="U100" s="121"/>
      <c r="V100" s="121"/>
      <c r="W100" s="121"/>
      <c r="X100" s="121"/>
    </row>
    <row r="101" spans="1:24" s="65" customFormat="1" ht="18" customHeight="1" x14ac:dyDescent="0.2">
      <c r="A101" s="122"/>
      <c r="B101" s="914"/>
      <c r="C101" s="914"/>
      <c r="D101" s="914"/>
      <c r="E101" s="914"/>
      <c r="F101" s="914"/>
      <c r="G101" s="476"/>
      <c r="H101" s="914"/>
      <c r="I101" s="914"/>
      <c r="J101" s="914"/>
      <c r="K101" s="915"/>
      <c r="L101" s="915"/>
      <c r="M101" s="915"/>
      <c r="N101" s="915"/>
      <c r="O101" s="915"/>
      <c r="P101" s="915"/>
      <c r="Q101" s="915"/>
      <c r="R101" s="915"/>
      <c r="S101" s="121"/>
      <c r="T101" s="121"/>
      <c r="U101" s="121"/>
      <c r="V101" s="121"/>
      <c r="W101" s="121"/>
      <c r="X101" s="121"/>
    </row>
    <row r="102" spans="1:24" s="65" customFormat="1" ht="18" hidden="1" customHeight="1" x14ac:dyDescent="0.2">
      <c r="A102" s="122"/>
      <c r="B102" s="1226" t="s">
        <v>620</v>
      </c>
      <c r="C102" s="1227"/>
      <c r="D102" s="1227"/>
      <c r="E102" s="1227"/>
      <c r="F102" s="1227"/>
      <c r="G102" s="1227"/>
      <c r="H102" s="1227"/>
      <c r="I102" s="1227"/>
      <c r="J102" s="1227"/>
      <c r="K102" s="1227"/>
      <c r="L102" s="1227"/>
      <c r="M102" s="1227"/>
      <c r="N102" s="1227"/>
      <c r="O102" s="1227"/>
      <c r="P102" s="1227"/>
      <c r="Q102" s="1227"/>
      <c r="R102" s="1228"/>
      <c r="S102" s="121"/>
      <c r="T102" s="121"/>
      <c r="U102" s="121"/>
      <c r="V102" s="121"/>
      <c r="W102" s="121"/>
      <c r="X102" s="121"/>
    </row>
    <row r="103" spans="1:24" s="65" customFormat="1" ht="24" customHeight="1" x14ac:dyDescent="0.2">
      <c r="A103" s="122"/>
      <c r="B103" s="920">
        <f>COUNTIFS($B$97:$H$101,"&lt;&gt;")</f>
        <v>0</v>
      </c>
      <c r="C103" s="921"/>
      <c r="D103" s="921"/>
      <c r="E103" s="921"/>
      <c r="F103" s="921"/>
      <c r="G103" s="921"/>
      <c r="H103" s="921"/>
      <c r="I103" s="921"/>
      <c r="J103" s="922"/>
      <c r="K103" s="929">
        <f>SUM(K97:R101)</f>
        <v>0</v>
      </c>
      <c r="L103" s="929"/>
      <c r="M103" s="929"/>
      <c r="N103" s="929"/>
      <c r="O103" s="929"/>
      <c r="P103" s="929"/>
      <c r="Q103" s="929"/>
      <c r="R103" s="929"/>
      <c r="S103" s="121"/>
      <c r="T103" s="121"/>
      <c r="U103" s="121"/>
      <c r="V103" s="121"/>
      <c r="W103" s="121"/>
      <c r="X103" s="121"/>
    </row>
    <row r="104" spans="1:24" s="65" customFormat="1" ht="18" hidden="1" customHeight="1" x14ac:dyDescent="0.2">
      <c r="A104" s="122"/>
      <c r="B104" s="138"/>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row>
    <row r="105" spans="1:24" s="65" customFormat="1" ht="18" hidden="1" customHeight="1" x14ac:dyDescent="0.2">
      <c r="A105" s="122"/>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row>
    <row r="106" spans="1:24" s="65" customFormat="1" ht="18" customHeight="1" x14ac:dyDescent="0.2">
      <c r="A106" s="122" t="s">
        <v>405</v>
      </c>
      <c r="B106" s="121"/>
      <c r="C106" s="121"/>
      <c r="D106" s="121"/>
      <c r="E106" s="121"/>
      <c r="F106" s="121"/>
      <c r="G106" s="121"/>
      <c r="H106" s="121"/>
      <c r="I106" s="121"/>
      <c r="J106" s="121"/>
      <c r="K106" s="121"/>
      <c r="L106" s="121"/>
      <c r="M106" s="121"/>
      <c r="N106" s="121"/>
      <c r="O106" s="121"/>
      <c r="P106" s="121"/>
      <c r="Q106" s="121"/>
      <c r="R106" s="121"/>
      <c r="S106" s="289"/>
      <c r="T106" s="289"/>
      <c r="U106" s="289"/>
      <c r="V106" s="289"/>
      <c r="W106" s="289"/>
      <c r="X106" s="121"/>
    </row>
    <row r="107" spans="1:24" s="65" customFormat="1" ht="18" customHeight="1" x14ac:dyDescent="0.2">
      <c r="A107" s="121"/>
      <c r="B107" s="923" t="s">
        <v>406</v>
      </c>
      <c r="C107" s="924"/>
      <c r="D107" s="924"/>
      <c r="E107" s="924"/>
      <c r="F107" s="924"/>
      <c r="G107" s="924"/>
      <c r="H107" s="924"/>
      <c r="I107" s="924"/>
      <c r="J107" s="924"/>
      <c r="K107" s="924"/>
      <c r="L107" s="924"/>
      <c r="M107" s="924"/>
      <c r="N107" s="924"/>
      <c r="O107" s="924"/>
      <c r="P107" s="924"/>
      <c r="Q107" s="924"/>
      <c r="R107" s="924"/>
      <c r="S107" s="280"/>
      <c r="T107" s="281"/>
      <c r="U107" s="281"/>
      <c r="V107" s="281"/>
      <c r="W107" s="281"/>
      <c r="X107" s="121"/>
    </row>
    <row r="108" spans="1:24" s="65" customFormat="1" ht="18" customHeight="1" x14ac:dyDescent="0.2">
      <c r="A108" s="121"/>
      <c r="B108" s="1080" t="s">
        <v>93</v>
      </c>
      <c r="C108" s="1081"/>
      <c r="D108" s="1081"/>
      <c r="E108" s="1081"/>
      <c r="F108" s="1081"/>
      <c r="G108" s="1081"/>
      <c r="H108" s="1081"/>
      <c r="I108" s="1081"/>
      <c r="J108" s="1082"/>
      <c r="K108" s="1074" t="s">
        <v>400</v>
      </c>
      <c r="L108" s="1083"/>
      <c r="M108" s="1078"/>
      <c r="N108" s="1074" t="s">
        <v>393</v>
      </c>
      <c r="O108" s="1075"/>
      <c r="P108" s="1074" t="s">
        <v>408</v>
      </c>
      <c r="Q108" s="1083"/>
      <c r="R108" s="1077"/>
      <c r="S108" s="282"/>
      <c r="T108" s="283"/>
      <c r="U108" s="283"/>
      <c r="V108" s="283"/>
      <c r="W108" s="284"/>
      <c r="X108" s="121"/>
    </row>
    <row r="109" spans="1:24" s="65" customFormat="1" ht="36" customHeight="1" x14ac:dyDescent="0.2">
      <c r="A109" s="121"/>
      <c r="B109" s="1072" t="s">
        <v>83</v>
      </c>
      <c r="C109" s="1073"/>
      <c r="D109" s="1074" t="s">
        <v>100</v>
      </c>
      <c r="E109" s="1075"/>
      <c r="F109" s="1076" t="s">
        <v>84</v>
      </c>
      <c r="G109" s="1077"/>
      <c r="H109" s="1078"/>
      <c r="I109" s="1074" t="s">
        <v>85</v>
      </c>
      <c r="J109" s="1075"/>
      <c r="K109" s="1084"/>
      <c r="L109" s="1085"/>
      <c r="M109" s="1086"/>
      <c r="N109" s="1087"/>
      <c r="O109" s="1088"/>
      <c r="P109" s="1084"/>
      <c r="Q109" s="1085"/>
      <c r="R109" s="1085"/>
      <c r="S109" s="282"/>
      <c r="T109" s="283"/>
      <c r="U109" s="284"/>
      <c r="V109" s="284"/>
      <c r="W109" s="284"/>
      <c r="X109" s="121"/>
    </row>
    <row r="110" spans="1:24" s="65" customFormat="1" ht="18" customHeight="1" x14ac:dyDescent="0.2">
      <c r="A110" s="121"/>
      <c r="B110" s="950">
        <f>ROUNDDOWN(SUMIFS(別紙２①!$F$18:$F$105,別紙２①!$E$18:$E$105,"田",別紙２①!$N$18:$N$105,"〇"),0)</f>
        <v>0</v>
      </c>
      <c r="C110" s="951"/>
      <c r="D110" s="950">
        <f>ROUNDDOWN(SUMIFS(別紙２①!$F$18:$F$105,別紙２①!$E$18:$E$105,"畑",別紙２①!$N$18:$N$105,"〇"),0)</f>
        <v>0</v>
      </c>
      <c r="E110" s="951"/>
      <c r="F110" s="950">
        <f>ROUNDDOWN(SUMIFS(別紙２①!$F$18:$F$105,別紙２①!$E$18:$E$105,"草地",別紙２①!$N$18:$N$105,"〇"),0)</f>
        <v>0</v>
      </c>
      <c r="G110" s="1079"/>
      <c r="H110" s="951"/>
      <c r="I110" s="950">
        <f>ROUNDDOWN(SUMIFS(別紙２①!$F$18:$F$105,別紙２①!$E$18:$E$105,"採草放牧地",別紙２①!$N$18:$N$105,"〇"),0)</f>
        <v>0</v>
      </c>
      <c r="J110" s="951"/>
      <c r="K110" s="1089">
        <v>5000</v>
      </c>
      <c r="L110" s="1090"/>
      <c r="M110" s="1091"/>
      <c r="N110" s="950">
        <f>ROUNDDOWN((B110+D110+F110+I110)*K110/1000,0)</f>
        <v>0</v>
      </c>
      <c r="O110" s="951"/>
      <c r="P110" s="1069">
        <f>IF(N110&lt;S110,N110,S110)</f>
        <v>0</v>
      </c>
      <c r="Q110" s="1070"/>
      <c r="R110" s="1070"/>
      <c r="S110" s="291">
        <v>2000000</v>
      </c>
      <c r="T110" s="290"/>
      <c r="U110" s="287"/>
      <c r="V110" s="287"/>
      <c r="W110" s="287"/>
      <c r="X110" s="121"/>
    </row>
    <row r="111" spans="1:24" s="65" customFormat="1" ht="15" customHeight="1" x14ac:dyDescent="0.2">
      <c r="A111" s="122"/>
      <c r="B111" s="952" t="s">
        <v>389</v>
      </c>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row>
    <row r="112" spans="1:24" s="65" customFormat="1" ht="15" customHeight="1" x14ac:dyDescent="0.2">
      <c r="A112" s="122"/>
      <c r="B112" s="952" t="s">
        <v>407</v>
      </c>
      <c r="C112" s="952"/>
      <c r="D112" s="952"/>
      <c r="E112" s="952"/>
      <c r="F112" s="952"/>
      <c r="G112" s="952"/>
      <c r="H112" s="952"/>
      <c r="I112" s="952"/>
      <c r="J112" s="952"/>
      <c r="K112" s="952"/>
      <c r="L112" s="952"/>
      <c r="M112" s="952"/>
      <c r="N112" s="952"/>
      <c r="O112" s="952"/>
      <c r="P112" s="952"/>
      <c r="Q112" s="952"/>
      <c r="R112" s="952"/>
      <c r="S112" s="952"/>
      <c r="T112" s="952"/>
      <c r="U112" s="952"/>
      <c r="V112" s="952"/>
      <c r="W112" s="952"/>
      <c r="X112" s="952"/>
    </row>
    <row r="113" spans="1:24" s="65" customFormat="1" ht="18" customHeight="1" x14ac:dyDescent="0.2">
      <c r="A113" s="122"/>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row>
    <row r="114" spans="1:24" s="65" customFormat="1" ht="18" customHeight="1" x14ac:dyDescent="0.2">
      <c r="A114" s="122"/>
      <c r="B114" s="121"/>
      <c r="C114" s="121"/>
      <c r="D114" s="121"/>
      <c r="E114" s="121"/>
      <c r="F114" s="121"/>
      <c r="G114" s="121"/>
      <c r="H114" s="121"/>
      <c r="I114" s="121"/>
      <c r="J114" s="121"/>
      <c r="K114" s="121"/>
      <c r="L114" s="121"/>
      <c r="M114" s="121"/>
      <c r="N114" s="121"/>
      <c r="O114" s="121"/>
      <c r="P114" s="121"/>
      <c r="Q114" s="121"/>
      <c r="R114" s="121"/>
      <c r="S114" s="289"/>
      <c r="T114" s="289"/>
      <c r="U114" s="289"/>
      <c r="V114" s="289"/>
      <c r="W114" s="289"/>
      <c r="X114" s="121"/>
    </row>
    <row r="115" spans="1:24" s="65" customFormat="1" ht="18" customHeight="1" x14ac:dyDescent="0.2">
      <c r="A115" s="122" t="s">
        <v>409</v>
      </c>
      <c r="B115" s="121"/>
      <c r="C115" s="121"/>
      <c r="D115" s="121"/>
      <c r="E115" s="121"/>
      <c r="F115" s="121"/>
      <c r="G115" s="121"/>
      <c r="H115" s="121"/>
      <c r="I115" s="121"/>
      <c r="J115" s="121"/>
      <c r="K115" s="121"/>
      <c r="L115" s="121"/>
      <c r="M115" s="121"/>
      <c r="N115" s="121"/>
      <c r="O115" s="121"/>
      <c r="P115" s="121"/>
      <c r="Q115" s="121"/>
      <c r="R115" s="121"/>
      <c r="S115" s="289"/>
      <c r="T115" s="289"/>
      <c r="U115" s="289"/>
      <c r="V115" s="289"/>
      <c r="W115" s="289"/>
      <c r="X115" s="121"/>
    </row>
    <row r="116" spans="1:24" s="65" customFormat="1" ht="18" customHeight="1" x14ac:dyDescent="0.2">
      <c r="A116" s="121"/>
      <c r="B116" s="923" t="s">
        <v>411</v>
      </c>
      <c r="C116" s="924"/>
      <c r="D116" s="924"/>
      <c r="E116" s="924"/>
      <c r="F116" s="924"/>
      <c r="G116" s="924"/>
      <c r="H116" s="924"/>
      <c r="I116" s="924"/>
      <c r="J116" s="924"/>
      <c r="K116" s="924"/>
      <c r="L116" s="924"/>
      <c r="M116" s="924"/>
      <c r="N116" s="924"/>
      <c r="O116" s="924"/>
      <c r="P116" s="924"/>
      <c r="Q116" s="924"/>
      <c r="R116" s="925"/>
      <c r="S116" s="281"/>
      <c r="T116" s="281"/>
      <c r="U116" s="281"/>
      <c r="V116" s="281"/>
      <c r="W116" s="281"/>
      <c r="X116" s="121"/>
    </row>
    <row r="117" spans="1:24" s="65" customFormat="1" ht="18" customHeight="1" x14ac:dyDescent="0.2">
      <c r="A117" s="121"/>
      <c r="B117" s="1080" t="s">
        <v>93</v>
      </c>
      <c r="C117" s="1081"/>
      <c r="D117" s="1081"/>
      <c r="E117" s="1081"/>
      <c r="F117" s="1081"/>
      <c r="G117" s="1081"/>
      <c r="H117" s="1081"/>
      <c r="I117" s="1081"/>
      <c r="J117" s="1082"/>
      <c r="K117" s="1074" t="s">
        <v>400</v>
      </c>
      <c r="L117" s="1083"/>
      <c r="M117" s="1078"/>
      <c r="N117" s="1074" t="s">
        <v>393</v>
      </c>
      <c r="O117" s="1075"/>
      <c r="P117" s="1074" t="s">
        <v>408</v>
      </c>
      <c r="Q117" s="1083"/>
      <c r="R117" s="1078"/>
      <c r="S117" s="282"/>
      <c r="T117" s="283"/>
      <c r="U117" s="283"/>
      <c r="V117" s="283"/>
      <c r="W117" s="284"/>
      <c r="X117" s="121"/>
    </row>
    <row r="118" spans="1:24" s="65" customFormat="1" ht="36" customHeight="1" x14ac:dyDescent="0.2">
      <c r="A118" s="121"/>
      <c r="B118" s="1072" t="s">
        <v>83</v>
      </c>
      <c r="C118" s="1073"/>
      <c r="D118" s="1074" t="s">
        <v>100</v>
      </c>
      <c r="E118" s="1075"/>
      <c r="F118" s="1076" t="s">
        <v>84</v>
      </c>
      <c r="G118" s="1077"/>
      <c r="H118" s="1078"/>
      <c r="I118" s="1074" t="s">
        <v>85</v>
      </c>
      <c r="J118" s="1075"/>
      <c r="K118" s="1084"/>
      <c r="L118" s="1085"/>
      <c r="M118" s="1086"/>
      <c r="N118" s="1087"/>
      <c r="O118" s="1088"/>
      <c r="P118" s="1084"/>
      <c r="Q118" s="1085"/>
      <c r="R118" s="1086"/>
      <c r="S118" s="282"/>
      <c r="T118" s="283"/>
      <c r="U118" s="284"/>
      <c r="V118" s="284"/>
      <c r="W118" s="284"/>
      <c r="X118" s="121"/>
    </row>
    <row r="119" spans="1:24" s="65" customFormat="1" ht="18" customHeight="1" x14ac:dyDescent="0.2">
      <c r="A119" s="121"/>
      <c r="B119" s="950">
        <f>ROUNDDOWN(SUMIFS(別紙２①!$F$18:$F$105,別紙２①!$E$18:$E$105,"田",別紙２①!$O$18:$O$105,"〇"),0)</f>
        <v>0</v>
      </c>
      <c r="C119" s="951"/>
      <c r="D119" s="950">
        <f>ROUNDDOWN(SUMIFS(別紙２①!$F$18:$F$105,別紙２①!$E$18:$E$105,"畑",別紙２①!$O$18:$O$105,"〇"),0)</f>
        <v>0</v>
      </c>
      <c r="E119" s="951"/>
      <c r="F119" s="950">
        <f>ROUNDDOWN(SUMIFS(別紙２①!$F$18:$F$105,別紙２①!$E$18:$E$105,"草地",別紙２①!$O$18:$O$105,"〇"),0)</f>
        <v>0</v>
      </c>
      <c r="G119" s="1079"/>
      <c r="H119" s="951"/>
      <c r="I119" s="950">
        <f>ROUNDDOWN(SUMIFS(別紙２①!$F$18:$F$105,別紙２①!$E$18:$E$105,"採草放牧地",別紙２①!$O$18:$O$105,"〇"),0)</f>
        <v>0</v>
      </c>
      <c r="J119" s="951"/>
      <c r="K119" s="1066">
        <v>3000</v>
      </c>
      <c r="L119" s="1067"/>
      <c r="M119" s="1068"/>
      <c r="N119" s="950">
        <f>ROUNDDOWN((B119+D119+F119+I119)*K119/1000,0)</f>
        <v>0</v>
      </c>
      <c r="O119" s="951"/>
      <c r="P119" s="1069">
        <f>IF(N119&lt;S119,N119,S119)</f>
        <v>0</v>
      </c>
      <c r="Q119" s="1070"/>
      <c r="R119" s="1071"/>
      <c r="S119" s="291">
        <v>2000000</v>
      </c>
      <c r="T119" s="290"/>
      <c r="U119" s="287"/>
      <c r="V119" s="287"/>
      <c r="W119" s="287"/>
      <c r="X119" s="121"/>
    </row>
    <row r="120" spans="1:24" s="65" customFormat="1" ht="13.9" customHeight="1" x14ac:dyDescent="0.2">
      <c r="A120" s="122"/>
      <c r="B120" s="952" t="s">
        <v>410</v>
      </c>
      <c r="C120" s="952"/>
      <c r="D120" s="952"/>
      <c r="E120" s="952"/>
      <c r="F120" s="952"/>
      <c r="G120" s="952"/>
      <c r="H120" s="952"/>
      <c r="I120" s="952"/>
      <c r="J120" s="952"/>
      <c r="K120" s="952"/>
      <c r="L120" s="952"/>
      <c r="M120" s="952"/>
      <c r="N120" s="952"/>
      <c r="O120" s="952"/>
      <c r="P120" s="952"/>
      <c r="Q120" s="952"/>
      <c r="R120" s="952"/>
      <c r="S120" s="952"/>
      <c r="T120" s="952"/>
      <c r="U120" s="952"/>
      <c r="V120" s="952"/>
      <c r="W120" s="952"/>
      <c r="X120" s="952"/>
    </row>
    <row r="121" spans="1:24" s="65" customFormat="1" ht="13.9" customHeight="1" x14ac:dyDescent="0.2">
      <c r="A121" s="122"/>
      <c r="B121" s="952" t="s">
        <v>407</v>
      </c>
      <c r="C121" s="952"/>
      <c r="D121" s="952"/>
      <c r="E121" s="952"/>
      <c r="F121" s="952"/>
      <c r="G121" s="952"/>
      <c r="H121" s="952"/>
      <c r="I121" s="952"/>
      <c r="J121" s="952"/>
      <c r="K121" s="952"/>
      <c r="L121" s="952"/>
      <c r="M121" s="952"/>
      <c r="N121" s="952"/>
      <c r="O121" s="952"/>
      <c r="P121" s="952"/>
      <c r="Q121" s="952"/>
      <c r="R121" s="952"/>
      <c r="S121" s="952"/>
      <c r="T121" s="952"/>
      <c r="U121" s="952"/>
      <c r="V121" s="952"/>
      <c r="W121" s="952"/>
      <c r="X121" s="952"/>
    </row>
    <row r="122" spans="1:24" s="65" customFormat="1" ht="13.9" customHeight="1" x14ac:dyDescent="0.2">
      <c r="A122" s="122"/>
      <c r="B122" s="952"/>
      <c r="C122" s="952"/>
      <c r="D122" s="952"/>
      <c r="E122" s="952"/>
      <c r="F122" s="952"/>
      <c r="G122" s="952"/>
      <c r="H122" s="952"/>
      <c r="I122" s="952"/>
      <c r="J122" s="952"/>
      <c r="K122" s="952"/>
      <c r="L122" s="952"/>
      <c r="M122" s="952"/>
      <c r="N122" s="952"/>
      <c r="O122" s="952"/>
      <c r="P122" s="952"/>
      <c r="Q122" s="952"/>
      <c r="R122" s="952"/>
      <c r="S122" s="952"/>
      <c r="T122" s="952"/>
      <c r="U122" s="952"/>
      <c r="V122" s="952"/>
      <c r="W122" s="952"/>
      <c r="X122" s="952"/>
    </row>
    <row r="123" spans="1:24" s="65" customFormat="1" ht="18" customHeight="1" x14ac:dyDescent="0.2">
      <c r="A123" s="122"/>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row>
    <row r="124" spans="1:24" s="65" customFormat="1" ht="18" customHeight="1" x14ac:dyDescent="0.2">
      <c r="A124" s="122"/>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row>
    <row r="125" spans="1:24" s="65" customFormat="1" ht="18" customHeight="1" x14ac:dyDescent="0.2">
      <c r="A125" s="122" t="s">
        <v>319</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row>
    <row r="126" spans="1:24" s="65" customFormat="1" ht="18" customHeight="1" x14ac:dyDescent="0.2">
      <c r="A126" s="122" t="s">
        <v>101</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row>
    <row r="127" spans="1:24" s="65" customFormat="1" ht="18" customHeight="1" x14ac:dyDescent="0.2">
      <c r="A127" s="122"/>
      <c r="B127" s="121" t="s">
        <v>102</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row>
    <row r="128" spans="1:24" s="65" customFormat="1" ht="12" customHeight="1" x14ac:dyDescent="0.2">
      <c r="A128" s="122"/>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row>
    <row r="129" spans="1:25" s="65" customFormat="1" ht="18" customHeight="1" x14ac:dyDescent="0.2">
      <c r="A129" s="140"/>
      <c r="B129" s="916"/>
      <c r="C129" s="916"/>
      <c r="D129" s="1033" t="s">
        <v>103</v>
      </c>
      <c r="E129" s="1064"/>
      <c r="F129" s="1064"/>
      <c r="G129" s="1064"/>
      <c r="H129" s="1064"/>
      <c r="I129" s="1064"/>
      <c r="J129" s="1064"/>
      <c r="K129" s="1064"/>
      <c r="L129" s="1064"/>
      <c r="M129" s="1064"/>
      <c r="N129" s="1064"/>
      <c r="O129" s="1064"/>
      <c r="P129" s="1064"/>
      <c r="Q129" s="1064"/>
      <c r="R129" s="1064"/>
      <c r="S129" s="1064"/>
      <c r="T129" s="1064"/>
      <c r="U129" s="1064"/>
      <c r="V129" s="1064"/>
      <c r="W129" s="1064"/>
      <c r="X129" s="1065"/>
      <c r="Y129" s="68"/>
    </row>
    <row r="130" spans="1:25" s="65" customFormat="1" ht="36" customHeight="1" x14ac:dyDescent="0.2">
      <c r="A130" s="140"/>
      <c r="B130" s="917"/>
      <c r="C130" s="917"/>
      <c r="D130" s="1058" t="s">
        <v>104</v>
      </c>
      <c r="E130" s="1058"/>
      <c r="F130" s="1058"/>
      <c r="G130" s="1058"/>
      <c r="H130" s="1058"/>
      <c r="I130" s="1058"/>
      <c r="J130" s="1058"/>
      <c r="K130" s="1058"/>
      <c r="L130" s="1058"/>
      <c r="M130" s="1058"/>
      <c r="N130" s="1058"/>
      <c r="O130" s="1058"/>
      <c r="P130" s="1058"/>
      <c r="Q130" s="1058"/>
      <c r="R130" s="1058"/>
      <c r="S130" s="1058"/>
      <c r="T130" s="1058"/>
      <c r="U130" s="1058"/>
      <c r="V130" s="1058"/>
      <c r="W130" s="1058"/>
      <c r="X130" s="1059"/>
      <c r="Y130" s="68"/>
    </row>
    <row r="131" spans="1:25" s="65" customFormat="1" ht="36" customHeight="1" x14ac:dyDescent="0.2">
      <c r="A131" s="140"/>
      <c r="B131" s="917"/>
      <c r="C131" s="917"/>
      <c r="D131" s="1058" t="s">
        <v>105</v>
      </c>
      <c r="E131" s="1058"/>
      <c r="F131" s="1058"/>
      <c r="G131" s="1058"/>
      <c r="H131" s="1058"/>
      <c r="I131" s="1058"/>
      <c r="J131" s="1058"/>
      <c r="K131" s="1058"/>
      <c r="L131" s="1058"/>
      <c r="M131" s="1058"/>
      <c r="N131" s="1058"/>
      <c r="O131" s="1058"/>
      <c r="P131" s="1058"/>
      <c r="Q131" s="1058"/>
      <c r="R131" s="1058"/>
      <c r="S131" s="1058"/>
      <c r="T131" s="1058"/>
      <c r="U131" s="1058"/>
      <c r="V131" s="1058"/>
      <c r="W131" s="1058"/>
      <c r="X131" s="1059"/>
      <c r="Y131" s="68"/>
    </row>
    <row r="132" spans="1:25" s="65" customFormat="1" ht="36" customHeight="1" x14ac:dyDescent="0.2">
      <c r="A132" s="140"/>
      <c r="B132" s="917"/>
      <c r="C132" s="917"/>
      <c r="D132" s="1060" t="s">
        <v>106</v>
      </c>
      <c r="E132" s="1060"/>
      <c r="F132" s="1060"/>
      <c r="G132" s="1060"/>
      <c r="H132" s="1060"/>
      <c r="I132" s="1060"/>
      <c r="J132" s="1060"/>
      <c r="K132" s="1060"/>
      <c r="L132" s="1060"/>
      <c r="M132" s="1060"/>
      <c r="N132" s="1060"/>
      <c r="O132" s="1060"/>
      <c r="P132" s="1060"/>
      <c r="Q132" s="1060"/>
      <c r="R132" s="1060"/>
      <c r="S132" s="1060"/>
      <c r="T132" s="1060"/>
      <c r="U132" s="1060"/>
      <c r="V132" s="1060"/>
      <c r="W132" s="1060"/>
      <c r="X132" s="1051"/>
      <c r="Y132" s="68"/>
    </row>
    <row r="133" spans="1:25" s="65" customFormat="1" ht="21.75" customHeight="1" x14ac:dyDescent="0.2">
      <c r="A133" s="140"/>
      <c r="B133" s="917"/>
      <c r="C133" s="917"/>
      <c r="D133" s="1036" t="s">
        <v>1053</v>
      </c>
      <c r="E133" s="1056"/>
      <c r="F133" s="1056"/>
      <c r="G133" s="1056"/>
      <c r="H133" s="1056"/>
      <c r="I133" s="1056"/>
      <c r="J133" s="1056"/>
      <c r="K133" s="1056"/>
      <c r="L133" s="1056"/>
      <c r="M133" s="1056"/>
      <c r="N133" s="1056"/>
      <c r="O133" s="1056"/>
      <c r="P133" s="1056"/>
      <c r="Q133" s="1056"/>
      <c r="R133" s="1056"/>
      <c r="S133" s="1056"/>
      <c r="T133" s="1056"/>
      <c r="U133" s="1056"/>
      <c r="V133" s="1056"/>
      <c r="W133" s="1056"/>
      <c r="X133" s="1057"/>
      <c r="Y133" s="68"/>
    </row>
    <row r="134" spans="1:25" s="65" customFormat="1" ht="46.5" customHeight="1" x14ac:dyDescent="0.2">
      <c r="A134" s="122"/>
      <c r="B134" s="917"/>
      <c r="C134" s="917"/>
      <c r="D134" s="1061"/>
      <c r="E134" s="1062"/>
      <c r="F134" s="1062"/>
      <c r="G134" s="1062"/>
      <c r="H134" s="1062"/>
      <c r="I134" s="1062"/>
      <c r="J134" s="1062"/>
      <c r="K134" s="1062"/>
      <c r="L134" s="1062"/>
      <c r="M134" s="1062"/>
      <c r="N134" s="1062"/>
      <c r="O134" s="1062"/>
      <c r="P134" s="1062"/>
      <c r="Q134" s="1062"/>
      <c r="R134" s="1062"/>
      <c r="S134" s="1062"/>
      <c r="T134" s="1062"/>
      <c r="U134" s="1062"/>
      <c r="V134" s="1062"/>
      <c r="W134" s="1062"/>
      <c r="X134" s="1063"/>
    </row>
    <row r="135" spans="1:25" s="65" customFormat="1" ht="18" customHeight="1" x14ac:dyDescent="0.2">
      <c r="A135" s="122"/>
      <c r="B135" s="138" t="s">
        <v>107</v>
      </c>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row>
    <row r="136" spans="1:25" s="581" customFormat="1" ht="37.5" customHeight="1" x14ac:dyDescent="0.2">
      <c r="A136" s="579"/>
      <c r="B136" s="580" t="s">
        <v>108</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row>
    <row r="137" spans="1:25" s="65" customFormat="1" ht="36" customHeight="1" x14ac:dyDescent="0.2">
      <c r="A137" s="122"/>
      <c r="B137" s="1020" t="s">
        <v>109</v>
      </c>
      <c r="C137" s="1020"/>
      <c r="D137" s="1020"/>
      <c r="E137" s="1020"/>
      <c r="F137" s="1020"/>
      <c r="G137" s="1020"/>
      <c r="H137" s="1020"/>
      <c r="I137" s="1020"/>
      <c r="J137" s="1020"/>
      <c r="K137" s="1020"/>
      <c r="L137" s="1020"/>
      <c r="M137" s="1020"/>
      <c r="N137" s="1020"/>
      <c r="O137" s="1020"/>
      <c r="P137" s="1020"/>
      <c r="Q137" s="1020"/>
      <c r="R137" s="1020"/>
      <c r="S137" s="1020"/>
      <c r="T137" s="1020"/>
      <c r="U137" s="1020"/>
      <c r="V137" s="1020"/>
      <c r="W137" s="1020"/>
      <c r="X137" s="1020"/>
    </row>
    <row r="138" spans="1:25" s="65" customFormat="1" ht="18" customHeight="1" x14ac:dyDescent="0.2">
      <c r="A138" s="122"/>
      <c r="B138" s="953" t="s">
        <v>110</v>
      </c>
      <c r="C138" s="953"/>
      <c r="D138" s="1032"/>
      <c r="E138" s="1032"/>
      <c r="F138" s="1032"/>
      <c r="G138" s="1032"/>
      <c r="H138" s="1032"/>
      <c r="I138" s="1032"/>
      <c r="J138" s="1032"/>
      <c r="K138" s="1032"/>
      <c r="L138" s="1032"/>
      <c r="M138" s="1032"/>
      <c r="N138" s="953" t="s">
        <v>111</v>
      </c>
      <c r="O138" s="953"/>
      <c r="P138" s="953"/>
      <c r="Q138" s="953"/>
      <c r="R138" s="953"/>
      <c r="S138" s="953"/>
      <c r="T138" s="953"/>
      <c r="U138" s="953"/>
      <c r="V138" s="953"/>
      <c r="W138" s="953"/>
      <c r="X138" s="141"/>
    </row>
    <row r="139" spans="1:25" s="65" customFormat="1" ht="36" customHeight="1" x14ac:dyDescent="0.2">
      <c r="A139" s="122"/>
      <c r="B139" s="917"/>
      <c r="C139" s="917"/>
      <c r="D139" s="1051" t="s">
        <v>112</v>
      </c>
      <c r="E139" s="1052"/>
      <c r="F139" s="1052"/>
      <c r="G139" s="1052"/>
      <c r="H139" s="1052"/>
      <c r="I139" s="1052"/>
      <c r="J139" s="1052"/>
      <c r="K139" s="1052"/>
      <c r="L139" s="1053"/>
      <c r="M139" s="1053"/>
      <c r="N139" s="1054"/>
      <c r="O139" s="1054"/>
      <c r="P139" s="1054"/>
      <c r="Q139" s="1054"/>
      <c r="R139" s="1054"/>
      <c r="S139" s="1054"/>
      <c r="T139" s="1054"/>
      <c r="U139" s="1054"/>
      <c r="V139" s="1054"/>
      <c r="W139" s="1054"/>
      <c r="X139" s="121"/>
    </row>
    <row r="140" spans="1:25" s="65" customFormat="1" ht="36" customHeight="1" x14ac:dyDescent="0.2">
      <c r="A140" s="122"/>
      <c r="B140" s="917"/>
      <c r="C140" s="917"/>
      <c r="D140" s="1051" t="s">
        <v>113</v>
      </c>
      <c r="E140" s="1052"/>
      <c r="F140" s="1052"/>
      <c r="G140" s="1052"/>
      <c r="H140" s="1052"/>
      <c r="I140" s="1052"/>
      <c r="J140" s="1052"/>
      <c r="K140" s="1052"/>
      <c r="L140" s="1053"/>
      <c r="M140" s="1053"/>
      <c r="N140" s="1055"/>
      <c r="O140" s="1055"/>
      <c r="P140" s="1055"/>
      <c r="Q140" s="1055"/>
      <c r="R140" s="1055"/>
      <c r="S140" s="1055"/>
      <c r="T140" s="1055"/>
      <c r="U140" s="1055"/>
      <c r="V140" s="1055"/>
      <c r="W140" s="1055"/>
      <c r="X140" s="121"/>
    </row>
    <row r="141" spans="1:25" s="65" customFormat="1" ht="36" customHeight="1" x14ac:dyDescent="0.2">
      <c r="A141" s="122"/>
      <c r="B141" s="917"/>
      <c r="C141" s="917"/>
      <c r="D141" s="1051" t="s">
        <v>114</v>
      </c>
      <c r="E141" s="1052"/>
      <c r="F141" s="1052"/>
      <c r="G141" s="1052"/>
      <c r="H141" s="1052"/>
      <c r="I141" s="1052"/>
      <c r="J141" s="1052"/>
      <c r="K141" s="1052"/>
      <c r="L141" s="1053"/>
      <c r="M141" s="1053"/>
      <c r="N141" s="1055"/>
      <c r="O141" s="1055"/>
      <c r="P141" s="1055"/>
      <c r="Q141" s="1055"/>
      <c r="R141" s="1055"/>
      <c r="S141" s="1055"/>
      <c r="T141" s="1055"/>
      <c r="U141" s="1055"/>
      <c r="V141" s="1055"/>
      <c r="W141" s="1055"/>
      <c r="X141" s="121"/>
    </row>
    <row r="142" spans="1:25" s="65" customFormat="1" ht="36" customHeight="1" x14ac:dyDescent="0.2">
      <c r="A142" s="122"/>
      <c r="B142" s="917"/>
      <c r="C142" s="917"/>
      <c r="D142" s="1051" t="s">
        <v>115</v>
      </c>
      <c r="E142" s="1052"/>
      <c r="F142" s="1052"/>
      <c r="G142" s="1052"/>
      <c r="H142" s="1052"/>
      <c r="I142" s="1052"/>
      <c r="J142" s="1052"/>
      <c r="K142" s="1052"/>
      <c r="L142" s="1053"/>
      <c r="M142" s="1053"/>
      <c r="N142" s="1054"/>
      <c r="O142" s="1054"/>
      <c r="P142" s="1054"/>
      <c r="Q142" s="1054"/>
      <c r="R142" s="1054"/>
      <c r="S142" s="1054"/>
      <c r="T142" s="1054"/>
      <c r="U142" s="1054"/>
      <c r="V142" s="1054"/>
      <c r="W142" s="1054"/>
      <c r="X142" s="121"/>
    </row>
    <row r="143" spans="1:25" s="65" customFormat="1" ht="36" customHeight="1" x14ac:dyDescent="0.2">
      <c r="A143" s="122"/>
      <c r="B143" s="917"/>
      <c r="C143" s="917"/>
      <c r="D143" s="1051" t="s">
        <v>116</v>
      </c>
      <c r="E143" s="1052"/>
      <c r="F143" s="1052"/>
      <c r="G143" s="1052"/>
      <c r="H143" s="1052"/>
      <c r="I143" s="1052"/>
      <c r="J143" s="1052"/>
      <c r="K143" s="1052"/>
      <c r="L143" s="1053"/>
      <c r="M143" s="1053"/>
      <c r="N143" s="1055"/>
      <c r="O143" s="1055"/>
      <c r="P143" s="1055"/>
      <c r="Q143" s="1055"/>
      <c r="R143" s="1055"/>
      <c r="S143" s="1055"/>
      <c r="T143" s="1055"/>
      <c r="U143" s="1055"/>
      <c r="V143" s="1055"/>
      <c r="W143" s="1055"/>
      <c r="X143" s="121"/>
    </row>
    <row r="144" spans="1:25" s="65" customFormat="1" ht="36" customHeight="1" x14ac:dyDescent="0.2">
      <c r="A144" s="122"/>
      <c r="B144" s="917"/>
      <c r="C144" s="917"/>
      <c r="D144" s="1051" t="s">
        <v>117</v>
      </c>
      <c r="E144" s="1052"/>
      <c r="F144" s="1052"/>
      <c r="G144" s="1052"/>
      <c r="H144" s="1052"/>
      <c r="I144" s="1052"/>
      <c r="J144" s="1052"/>
      <c r="K144" s="1052"/>
      <c r="L144" s="1053"/>
      <c r="M144" s="1053"/>
      <c r="N144" s="1055"/>
      <c r="O144" s="1055"/>
      <c r="P144" s="1055"/>
      <c r="Q144" s="1055"/>
      <c r="R144" s="1055"/>
      <c r="S144" s="1055"/>
      <c r="T144" s="1055"/>
      <c r="U144" s="1055"/>
      <c r="V144" s="1055"/>
      <c r="W144" s="1055"/>
      <c r="X144" s="121"/>
    </row>
    <row r="145" spans="1:24" s="65" customFormat="1" ht="36" customHeight="1" x14ac:dyDescent="0.2">
      <c r="A145" s="122"/>
      <c r="B145" s="917"/>
      <c r="C145" s="917"/>
      <c r="D145" s="1051" t="s">
        <v>118</v>
      </c>
      <c r="E145" s="1052"/>
      <c r="F145" s="1052"/>
      <c r="G145" s="1052"/>
      <c r="H145" s="1052"/>
      <c r="I145" s="1052"/>
      <c r="J145" s="1052"/>
      <c r="K145" s="1052"/>
      <c r="L145" s="1053"/>
      <c r="M145" s="1053"/>
      <c r="N145" s="1055"/>
      <c r="O145" s="1055"/>
      <c r="P145" s="1055"/>
      <c r="Q145" s="1055"/>
      <c r="R145" s="1055"/>
      <c r="S145" s="1055"/>
      <c r="T145" s="1055"/>
      <c r="U145" s="1055"/>
      <c r="V145" s="1055"/>
      <c r="W145" s="1055"/>
      <c r="X145" s="121"/>
    </row>
    <row r="146" spans="1:24" s="65" customFormat="1" ht="36" customHeight="1" x14ac:dyDescent="0.2">
      <c r="A146" s="122"/>
      <c r="B146" s="917"/>
      <c r="C146" s="917"/>
      <c r="D146" s="1051" t="s">
        <v>119</v>
      </c>
      <c r="E146" s="1052"/>
      <c r="F146" s="1052"/>
      <c r="G146" s="1052"/>
      <c r="H146" s="1052"/>
      <c r="I146" s="1052"/>
      <c r="J146" s="1052"/>
      <c r="K146" s="1052"/>
      <c r="L146" s="1053"/>
      <c r="M146" s="1053"/>
      <c r="N146" s="1054"/>
      <c r="O146" s="1054"/>
      <c r="P146" s="1054"/>
      <c r="Q146" s="1054"/>
      <c r="R146" s="1054"/>
      <c r="S146" s="1054"/>
      <c r="T146" s="1054"/>
      <c r="U146" s="1054"/>
      <c r="V146" s="1054"/>
      <c r="W146" s="1054"/>
      <c r="X146" s="121"/>
    </row>
    <row r="147" spans="1:24" s="65" customFormat="1" ht="36" customHeight="1" x14ac:dyDescent="0.2">
      <c r="A147" s="122"/>
      <c r="B147" s="917"/>
      <c r="C147" s="917"/>
      <c r="D147" s="1051" t="s">
        <v>120</v>
      </c>
      <c r="E147" s="1052"/>
      <c r="F147" s="1052"/>
      <c r="G147" s="1052"/>
      <c r="H147" s="1052"/>
      <c r="I147" s="1052"/>
      <c r="J147" s="1052"/>
      <c r="K147" s="1052"/>
      <c r="L147" s="1053"/>
      <c r="M147" s="1053"/>
      <c r="N147" s="1055"/>
      <c r="O147" s="1055"/>
      <c r="P147" s="1055"/>
      <c r="Q147" s="1055"/>
      <c r="R147" s="1055"/>
      <c r="S147" s="1055"/>
      <c r="T147" s="1055"/>
      <c r="U147" s="1055"/>
      <c r="V147" s="1055"/>
      <c r="W147" s="1055"/>
      <c r="X147" s="121"/>
    </row>
    <row r="148" spans="1:24" s="65" customFormat="1" ht="21" customHeight="1" x14ac:dyDescent="0.2">
      <c r="A148" s="122"/>
      <c r="B148" s="1043"/>
      <c r="C148" s="1044"/>
      <c r="D148" s="1034" t="s">
        <v>1054</v>
      </c>
      <c r="E148" s="1035"/>
      <c r="F148" s="1035"/>
      <c r="G148" s="1035"/>
      <c r="H148" s="1035"/>
      <c r="I148" s="1035"/>
      <c r="J148" s="1035"/>
      <c r="K148" s="1035"/>
      <c r="L148" s="1036"/>
      <c r="M148" s="1036"/>
      <c r="N148" s="1037" t="s">
        <v>1055</v>
      </c>
      <c r="O148" s="1038"/>
      <c r="P148" s="1038"/>
      <c r="Q148" s="1038"/>
      <c r="R148" s="1038"/>
      <c r="S148" s="1038"/>
      <c r="T148" s="1038"/>
      <c r="U148" s="1038"/>
      <c r="V148" s="1038"/>
      <c r="W148" s="1038"/>
      <c r="X148" s="121"/>
    </row>
    <row r="149" spans="1:24" s="65" customFormat="1" ht="54" customHeight="1" x14ac:dyDescent="0.2">
      <c r="A149" s="122"/>
      <c r="B149" s="1045"/>
      <c r="C149" s="1046"/>
      <c r="D149" s="1047"/>
      <c r="E149" s="1048"/>
      <c r="F149" s="1048"/>
      <c r="G149" s="1048"/>
      <c r="H149" s="1048"/>
      <c r="I149" s="1048"/>
      <c r="J149" s="1048"/>
      <c r="K149" s="1048"/>
      <c r="L149" s="1049"/>
      <c r="M149" s="1049"/>
      <c r="N149" s="1050"/>
      <c r="O149" s="1050"/>
      <c r="P149" s="1050"/>
      <c r="Q149" s="1050"/>
      <c r="R149" s="1050"/>
      <c r="S149" s="1050"/>
      <c r="T149" s="1050"/>
      <c r="U149" s="1050"/>
      <c r="V149" s="1050"/>
      <c r="W149" s="1050"/>
      <c r="X149" s="121"/>
    </row>
    <row r="150" spans="1:24" s="65" customFormat="1" ht="18" customHeight="1" x14ac:dyDescent="0.2">
      <c r="A150" s="122"/>
      <c r="B150" s="138" t="s">
        <v>121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row>
    <row r="151" spans="1:24" s="65" customFormat="1" ht="18" customHeight="1" x14ac:dyDescent="0.2">
      <c r="A151" s="122"/>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row>
    <row r="152" spans="1:24" s="65" customFormat="1" ht="18" customHeight="1" x14ac:dyDescent="0.2">
      <c r="A152" s="122" t="s">
        <v>349</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row>
    <row r="153" spans="1:24" s="65" customFormat="1" ht="18" customHeight="1" x14ac:dyDescent="0.2">
      <c r="A153" s="122" t="s">
        <v>122</v>
      </c>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row>
    <row r="154" spans="1:24" s="65" customFormat="1" ht="45.75" customHeight="1" thickBot="1" x14ac:dyDescent="0.25">
      <c r="A154" s="122"/>
      <c r="B154" s="1020" t="s">
        <v>123</v>
      </c>
      <c r="C154" s="1020"/>
      <c r="D154" s="1020"/>
      <c r="E154" s="1020"/>
      <c r="F154" s="1020"/>
      <c r="G154" s="1020"/>
      <c r="H154" s="1020"/>
      <c r="I154" s="1020"/>
      <c r="J154" s="1020"/>
      <c r="K154" s="1020"/>
      <c r="L154" s="1020"/>
      <c r="M154" s="1020"/>
      <c r="N154" s="1020"/>
      <c r="O154" s="1020"/>
      <c r="P154" s="1020"/>
      <c r="Q154" s="1020"/>
      <c r="R154" s="1020"/>
      <c r="S154" s="1020"/>
      <c r="T154" s="1020"/>
      <c r="U154" s="1020"/>
      <c r="V154" s="1020"/>
      <c r="W154" s="1020"/>
      <c r="X154" s="1020"/>
    </row>
    <row r="155" spans="1:24" s="67" customFormat="1" ht="36" customHeight="1" thickBot="1" x14ac:dyDescent="0.25">
      <c r="A155" s="1041"/>
      <c r="B155" s="1042"/>
      <c r="C155" s="1039" t="s">
        <v>353</v>
      </c>
      <c r="D155" s="1039"/>
      <c r="E155" s="1039"/>
      <c r="F155" s="1039"/>
      <c r="G155" s="1039"/>
      <c r="H155" s="1039"/>
      <c r="I155" s="1039"/>
      <c r="J155" s="1039"/>
      <c r="K155" s="1039"/>
      <c r="L155" s="1039"/>
      <c r="M155" s="1039"/>
      <c r="N155" s="1039"/>
      <c r="O155" s="1039"/>
      <c r="P155" s="1039"/>
      <c r="Q155" s="1039"/>
      <c r="R155" s="1039"/>
      <c r="S155" s="1039"/>
      <c r="T155" s="1039"/>
      <c r="U155" s="1039"/>
      <c r="V155" s="1039"/>
      <c r="W155" s="1039"/>
      <c r="X155" s="1039"/>
    </row>
    <row r="156" spans="1:24" s="65" customFormat="1" ht="18" customHeight="1" x14ac:dyDescent="0.2">
      <c r="A156" s="1040" t="s">
        <v>79</v>
      </c>
      <c r="B156" s="1040"/>
      <c r="C156" s="1032" t="s">
        <v>124</v>
      </c>
      <c r="D156" s="1032"/>
      <c r="E156" s="1032"/>
      <c r="F156" s="1032"/>
      <c r="G156" s="1032"/>
      <c r="H156" s="1032"/>
      <c r="I156" s="1032"/>
      <c r="J156" s="1032"/>
      <c r="K156" s="1032"/>
      <c r="L156" s="1032"/>
      <c r="M156" s="1032"/>
      <c r="N156" s="1032"/>
      <c r="O156" s="1032"/>
      <c r="P156" s="1032"/>
      <c r="Q156" s="1032"/>
      <c r="R156" s="1032"/>
      <c r="S156" s="1032"/>
      <c r="T156" s="1032"/>
      <c r="U156" s="1032"/>
      <c r="V156" s="1032"/>
      <c r="W156" s="1032"/>
      <c r="X156" s="1032"/>
    </row>
    <row r="157" spans="1:24" s="65" customFormat="1" ht="36" customHeight="1" x14ac:dyDescent="0.2">
      <c r="A157" s="917"/>
      <c r="B157" s="917"/>
      <c r="C157" s="918" t="s">
        <v>125</v>
      </c>
      <c r="D157" s="919"/>
      <c r="E157" s="919"/>
      <c r="F157" s="919"/>
      <c r="G157" s="919"/>
      <c r="H157" s="919"/>
      <c r="I157" s="919"/>
      <c r="J157" s="919"/>
      <c r="K157" s="919"/>
      <c r="L157" s="919"/>
      <c r="M157" s="919"/>
      <c r="N157" s="919"/>
      <c r="O157" s="919"/>
      <c r="P157" s="919"/>
      <c r="Q157" s="919"/>
      <c r="R157" s="919"/>
      <c r="S157" s="919"/>
      <c r="T157" s="919"/>
      <c r="U157" s="919"/>
      <c r="V157" s="919"/>
      <c r="W157" s="919"/>
      <c r="X157" s="919"/>
    </row>
    <row r="158" spans="1:24" s="65" customFormat="1" ht="36" customHeight="1" x14ac:dyDescent="0.2">
      <c r="A158" s="917"/>
      <c r="B158" s="917"/>
      <c r="C158" s="932" t="s">
        <v>416</v>
      </c>
      <c r="D158" s="933"/>
      <c r="E158" s="933"/>
      <c r="F158" s="933"/>
      <c r="G158" s="933"/>
      <c r="H158" s="933"/>
      <c r="I158" s="933"/>
      <c r="J158" s="933"/>
      <c r="K158" s="933"/>
      <c r="L158" s="933"/>
      <c r="M158" s="933"/>
      <c r="N158" s="933"/>
      <c r="O158" s="933"/>
      <c r="P158" s="933"/>
      <c r="Q158" s="933"/>
      <c r="R158" s="933"/>
      <c r="S158" s="933"/>
      <c r="T158" s="933"/>
      <c r="U158" s="933"/>
      <c r="V158" s="933"/>
      <c r="W158" s="933"/>
      <c r="X158" s="933"/>
    </row>
    <row r="159" spans="1:24" s="65" customFormat="1" ht="36" customHeight="1" x14ac:dyDescent="0.2">
      <c r="A159" s="917"/>
      <c r="B159" s="917"/>
      <c r="C159" s="918" t="s">
        <v>321</v>
      </c>
      <c r="D159" s="919"/>
      <c r="E159" s="919"/>
      <c r="F159" s="919"/>
      <c r="G159" s="919"/>
      <c r="H159" s="919"/>
      <c r="I159" s="919"/>
      <c r="J159" s="919"/>
      <c r="K159" s="919"/>
      <c r="L159" s="919"/>
      <c r="M159" s="919"/>
      <c r="N159" s="919"/>
      <c r="O159" s="919"/>
      <c r="P159" s="919"/>
      <c r="Q159" s="919"/>
      <c r="R159" s="919"/>
      <c r="S159" s="919"/>
      <c r="T159" s="919"/>
      <c r="U159" s="919"/>
      <c r="V159" s="919"/>
      <c r="W159" s="919"/>
      <c r="X159" s="919"/>
    </row>
    <row r="160" spans="1:24" s="65" customFormat="1" ht="36" customHeight="1" x14ac:dyDescent="0.2">
      <c r="A160" s="917"/>
      <c r="B160" s="917"/>
      <c r="C160" s="918" t="s">
        <v>322</v>
      </c>
      <c r="D160" s="919"/>
      <c r="E160" s="919"/>
      <c r="F160" s="919"/>
      <c r="G160" s="919"/>
      <c r="H160" s="919"/>
      <c r="I160" s="919"/>
      <c r="J160" s="919"/>
      <c r="K160" s="919"/>
      <c r="L160" s="919"/>
      <c r="M160" s="919"/>
      <c r="N160" s="919"/>
      <c r="O160" s="919"/>
      <c r="P160" s="919"/>
      <c r="Q160" s="919"/>
      <c r="R160" s="919"/>
      <c r="S160" s="919"/>
      <c r="T160" s="919"/>
      <c r="U160" s="919"/>
      <c r="V160" s="919"/>
      <c r="W160" s="919"/>
      <c r="X160" s="919"/>
    </row>
    <row r="161" spans="1:24" s="65" customFormat="1" ht="36" customHeight="1" x14ac:dyDescent="0.2">
      <c r="A161" s="917"/>
      <c r="B161" s="917"/>
      <c r="C161" s="918" t="s">
        <v>323</v>
      </c>
      <c r="D161" s="919"/>
      <c r="E161" s="919"/>
      <c r="F161" s="919"/>
      <c r="G161" s="919"/>
      <c r="H161" s="919"/>
      <c r="I161" s="919"/>
      <c r="J161" s="919"/>
      <c r="K161" s="919"/>
      <c r="L161" s="919"/>
      <c r="M161" s="919"/>
      <c r="N161" s="919"/>
      <c r="O161" s="919"/>
      <c r="P161" s="919"/>
      <c r="Q161" s="919"/>
      <c r="R161" s="919"/>
      <c r="S161" s="919"/>
      <c r="T161" s="919"/>
      <c r="U161" s="919"/>
      <c r="V161" s="919"/>
      <c r="W161" s="919"/>
      <c r="X161" s="919"/>
    </row>
    <row r="162" spans="1:24" s="65" customFormat="1" ht="36" customHeight="1" x14ac:dyDescent="0.2">
      <c r="A162" s="917"/>
      <c r="B162" s="917"/>
      <c r="C162" s="918" t="s">
        <v>417</v>
      </c>
      <c r="D162" s="919"/>
      <c r="E162" s="919"/>
      <c r="F162" s="919"/>
      <c r="G162" s="919"/>
      <c r="H162" s="919"/>
      <c r="I162" s="919"/>
      <c r="J162" s="919"/>
      <c r="K162" s="919"/>
      <c r="L162" s="919"/>
      <c r="M162" s="919"/>
      <c r="N162" s="919"/>
      <c r="O162" s="919"/>
      <c r="P162" s="919"/>
      <c r="Q162" s="919"/>
      <c r="R162" s="919"/>
      <c r="S162" s="919"/>
      <c r="T162" s="919"/>
      <c r="U162" s="919"/>
      <c r="V162" s="919"/>
      <c r="W162" s="919"/>
      <c r="X162" s="919"/>
    </row>
    <row r="163" spans="1:24" s="65" customFormat="1" ht="39.6" customHeight="1" x14ac:dyDescent="0.2">
      <c r="A163" s="917"/>
      <c r="B163" s="917"/>
      <c r="C163" s="918" t="s">
        <v>418</v>
      </c>
      <c r="D163" s="919"/>
      <c r="E163" s="919"/>
      <c r="F163" s="919"/>
      <c r="G163" s="919"/>
      <c r="H163" s="919"/>
      <c r="I163" s="919"/>
      <c r="J163" s="919"/>
      <c r="K163" s="919"/>
      <c r="L163" s="919"/>
      <c r="M163" s="919"/>
      <c r="N163" s="919"/>
      <c r="O163" s="919"/>
      <c r="P163" s="919"/>
      <c r="Q163" s="919"/>
      <c r="R163" s="919"/>
      <c r="S163" s="919"/>
      <c r="T163" s="919"/>
      <c r="U163" s="919"/>
      <c r="V163" s="919"/>
      <c r="W163" s="919"/>
      <c r="X163" s="919"/>
    </row>
    <row r="164" spans="1:24" s="65" customFormat="1" ht="36" customHeight="1" x14ac:dyDescent="0.2">
      <c r="A164" s="917"/>
      <c r="B164" s="917"/>
      <c r="C164" s="918" t="s">
        <v>419</v>
      </c>
      <c r="D164" s="919"/>
      <c r="E164" s="919"/>
      <c r="F164" s="919"/>
      <c r="G164" s="919"/>
      <c r="H164" s="919"/>
      <c r="I164" s="919"/>
      <c r="J164" s="919"/>
      <c r="K164" s="919"/>
      <c r="L164" s="919"/>
      <c r="M164" s="919"/>
      <c r="N164" s="919"/>
      <c r="O164" s="919"/>
      <c r="P164" s="919"/>
      <c r="Q164" s="919"/>
      <c r="R164" s="919"/>
      <c r="S164" s="919"/>
      <c r="T164" s="919"/>
      <c r="U164" s="919"/>
      <c r="V164" s="919"/>
      <c r="W164" s="919"/>
      <c r="X164" s="919"/>
    </row>
    <row r="165" spans="1:24" s="65" customFormat="1" ht="36" customHeight="1" x14ac:dyDescent="0.2">
      <c r="A165" s="917"/>
      <c r="B165" s="917"/>
      <c r="C165" s="932" t="s">
        <v>420</v>
      </c>
      <c r="D165" s="933"/>
      <c r="E165" s="933"/>
      <c r="F165" s="933"/>
      <c r="G165" s="933"/>
      <c r="H165" s="933"/>
      <c r="I165" s="933"/>
      <c r="J165" s="933"/>
      <c r="K165" s="933"/>
      <c r="L165" s="933"/>
      <c r="M165" s="933"/>
      <c r="N165" s="933"/>
      <c r="O165" s="933"/>
      <c r="P165" s="933"/>
      <c r="Q165" s="933"/>
      <c r="R165" s="933"/>
      <c r="S165" s="933"/>
      <c r="T165" s="933"/>
      <c r="U165" s="933"/>
      <c r="V165" s="933"/>
      <c r="W165" s="933"/>
      <c r="X165" s="933"/>
    </row>
    <row r="166" spans="1:24" s="65" customFormat="1" ht="18" customHeight="1" x14ac:dyDescent="0.2">
      <c r="A166" s="122"/>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row>
    <row r="167" spans="1:24" s="65" customFormat="1" ht="18" customHeight="1" x14ac:dyDescent="0.2">
      <c r="A167" s="122" t="s">
        <v>126</v>
      </c>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row>
    <row r="168" spans="1:24" s="65" customFormat="1" ht="18" customHeight="1" x14ac:dyDescent="0.2">
      <c r="A168" s="991" t="s">
        <v>124</v>
      </c>
      <c r="B168" s="991"/>
      <c r="C168" s="991"/>
      <c r="D168" s="991"/>
      <c r="E168" s="991"/>
      <c r="F168" s="991"/>
      <c r="G168" s="991"/>
      <c r="H168" s="991"/>
      <c r="I168" s="991"/>
      <c r="J168" s="991"/>
      <c r="K168" s="991"/>
      <c r="L168" s="991"/>
      <c r="M168" s="991"/>
      <c r="N168" s="991"/>
      <c r="O168" s="991"/>
      <c r="P168" s="991"/>
      <c r="Q168" s="991"/>
      <c r="R168" s="991"/>
      <c r="S168" s="991"/>
      <c r="T168" s="991"/>
      <c r="U168" s="991"/>
      <c r="V168" s="991"/>
      <c r="W168" s="991"/>
      <c r="X168" s="991"/>
    </row>
    <row r="169" spans="1:24" s="65" customFormat="1" ht="18" customHeight="1" x14ac:dyDescent="0.2">
      <c r="A169" s="1229" t="s">
        <v>127</v>
      </c>
      <c r="B169" s="1229"/>
      <c r="C169" s="1229"/>
      <c r="D169" s="1190" t="s">
        <v>286</v>
      </c>
      <c r="E169" s="1191"/>
      <c r="F169" s="1191"/>
      <c r="G169" s="142"/>
      <c r="H169" s="1205"/>
      <c r="I169" s="917"/>
      <c r="J169" s="1190" t="s">
        <v>287</v>
      </c>
      <c r="K169" s="1191"/>
      <c r="L169" s="1191"/>
      <c r="M169" s="1191"/>
      <c r="N169" s="1205"/>
      <c r="O169" s="917"/>
      <c r="P169" s="1190" t="s">
        <v>1022</v>
      </c>
      <c r="Q169" s="1191"/>
      <c r="R169" s="1191"/>
      <c r="S169" s="1206"/>
      <c r="T169" s="1206"/>
      <c r="U169" s="1206"/>
      <c r="V169" s="1206"/>
      <c r="W169" s="1206"/>
      <c r="X169" s="527" t="s">
        <v>290</v>
      </c>
    </row>
    <row r="170" spans="1:24" s="65" customFormat="1" ht="18" customHeight="1" x14ac:dyDescent="0.2">
      <c r="A170" s="1229" t="s">
        <v>128</v>
      </c>
      <c r="B170" s="1229"/>
      <c r="C170" s="1229"/>
      <c r="D170" s="1190" t="s">
        <v>288</v>
      </c>
      <c r="E170" s="1191"/>
      <c r="F170" s="1191"/>
      <c r="G170" s="142"/>
      <c r="H170" s="1205"/>
      <c r="I170" s="917"/>
      <c r="J170" s="1190" t="s">
        <v>287</v>
      </c>
      <c r="K170" s="1191"/>
      <c r="L170" s="1191"/>
      <c r="M170" s="1191"/>
      <c r="N170" s="1205"/>
      <c r="O170" s="917"/>
      <c r="P170" s="1190" t="s">
        <v>1022</v>
      </c>
      <c r="Q170" s="1191"/>
      <c r="R170" s="1191"/>
      <c r="S170" s="1206"/>
      <c r="T170" s="1206"/>
      <c r="U170" s="1206"/>
      <c r="V170" s="1206"/>
      <c r="W170" s="1206"/>
      <c r="X170" s="527" t="s">
        <v>290</v>
      </c>
    </row>
    <row r="171" spans="1:24" s="65" customFormat="1" ht="18" customHeight="1" x14ac:dyDescent="0.2">
      <c r="A171" s="1229" t="s">
        <v>129</v>
      </c>
      <c r="B171" s="1229"/>
      <c r="C171" s="1229"/>
      <c r="D171" s="1054"/>
      <c r="E171" s="1054"/>
      <c r="F171" s="1054"/>
      <c r="G171" s="1054"/>
      <c r="H171" s="1054"/>
      <c r="I171" s="1054"/>
      <c r="J171" s="1054"/>
      <c r="K171" s="1054"/>
      <c r="L171" s="1054"/>
      <c r="M171" s="1054"/>
      <c r="N171" s="1054"/>
      <c r="O171" s="1054"/>
      <c r="P171" s="1054"/>
      <c r="Q171" s="1054"/>
      <c r="R171" s="1054"/>
      <c r="S171" s="1054"/>
      <c r="T171" s="1054"/>
      <c r="U171" s="1054"/>
      <c r="V171" s="1054"/>
      <c r="W171" s="1054"/>
      <c r="X171" s="1054"/>
    </row>
    <row r="172" spans="1:24" s="65" customFormat="1" ht="18" customHeight="1" x14ac:dyDescent="0.2">
      <c r="A172" s="122"/>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row>
    <row r="173" spans="1:24" s="65" customFormat="1" ht="18" customHeight="1" x14ac:dyDescent="0.2">
      <c r="A173" s="122"/>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row>
    <row r="174" spans="1:24" s="65" customFormat="1" ht="18" customHeight="1" x14ac:dyDescent="0.2">
      <c r="A174" s="122" t="s">
        <v>130</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row>
    <row r="175" spans="1:24" s="65" customFormat="1" ht="18" customHeight="1" x14ac:dyDescent="0.2">
      <c r="A175" s="122"/>
      <c r="B175" s="121" t="s">
        <v>131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row>
    <row r="176" spans="1:24" s="65" customFormat="1" ht="18" customHeight="1" x14ac:dyDescent="0.2">
      <c r="A176" s="916" t="s">
        <v>79</v>
      </c>
      <c r="B176" s="916"/>
      <c r="C176" s="1032" t="s">
        <v>124</v>
      </c>
      <c r="D176" s="1032"/>
      <c r="E176" s="1032"/>
      <c r="F176" s="1032"/>
      <c r="G176" s="1032"/>
      <c r="H176" s="1032"/>
      <c r="I176" s="1032"/>
      <c r="J176" s="1032"/>
      <c r="K176" s="1032"/>
      <c r="L176" s="1032"/>
      <c r="M176" s="1032"/>
      <c r="N176" s="1032"/>
      <c r="O176" s="1032"/>
      <c r="P176" s="1032"/>
      <c r="Q176" s="1032"/>
      <c r="R176" s="1032"/>
      <c r="S176" s="1032"/>
      <c r="T176" s="1032"/>
      <c r="U176" s="1032"/>
      <c r="V176" s="1032"/>
      <c r="W176" s="1032"/>
      <c r="X176" s="1032"/>
    </row>
    <row r="177" spans="1:24" s="65" customFormat="1" ht="36" customHeight="1" x14ac:dyDescent="0.2">
      <c r="A177" s="917"/>
      <c r="B177" s="917"/>
      <c r="C177" s="918" t="s">
        <v>132</v>
      </c>
      <c r="D177" s="919"/>
      <c r="E177" s="919"/>
      <c r="F177" s="919"/>
      <c r="G177" s="919"/>
      <c r="H177" s="919"/>
      <c r="I177" s="919"/>
      <c r="J177" s="919"/>
      <c r="K177" s="919"/>
      <c r="L177" s="919"/>
      <c r="M177" s="919"/>
      <c r="N177" s="919"/>
      <c r="O177" s="919"/>
      <c r="P177" s="919"/>
      <c r="Q177" s="919"/>
      <c r="R177" s="919"/>
      <c r="S177" s="919"/>
      <c r="T177" s="919"/>
      <c r="U177" s="919"/>
      <c r="V177" s="919"/>
      <c r="W177" s="919"/>
      <c r="X177" s="919"/>
    </row>
    <row r="178" spans="1:24" s="65" customFormat="1" ht="36" customHeight="1" x14ac:dyDescent="0.2">
      <c r="A178" s="917"/>
      <c r="B178" s="917"/>
      <c r="C178" s="932" t="s">
        <v>324</v>
      </c>
      <c r="D178" s="933"/>
      <c r="E178" s="933"/>
      <c r="F178" s="933"/>
      <c r="G178" s="933"/>
      <c r="H178" s="933"/>
      <c r="I178" s="933"/>
      <c r="J178" s="933"/>
      <c r="K178" s="933"/>
      <c r="L178" s="933"/>
      <c r="M178" s="933"/>
      <c r="N178" s="933"/>
      <c r="O178" s="933"/>
      <c r="P178" s="933"/>
      <c r="Q178" s="933"/>
      <c r="R178" s="933"/>
      <c r="S178" s="933"/>
      <c r="T178" s="933"/>
      <c r="U178" s="933"/>
      <c r="V178" s="933"/>
      <c r="W178" s="933"/>
      <c r="X178" s="933"/>
    </row>
    <row r="179" spans="1:24" s="65" customFormat="1" ht="36" customHeight="1" x14ac:dyDescent="0.2">
      <c r="A179" s="917"/>
      <c r="B179" s="917"/>
      <c r="C179" s="932" t="s">
        <v>326</v>
      </c>
      <c r="D179" s="933"/>
      <c r="E179" s="933"/>
      <c r="F179" s="933"/>
      <c r="G179" s="933"/>
      <c r="H179" s="933"/>
      <c r="I179" s="933"/>
      <c r="J179" s="933"/>
      <c r="K179" s="933"/>
      <c r="L179" s="933"/>
      <c r="M179" s="933"/>
      <c r="N179" s="933"/>
      <c r="O179" s="933"/>
      <c r="P179" s="933"/>
      <c r="Q179" s="933"/>
      <c r="R179" s="933"/>
      <c r="S179" s="933"/>
      <c r="T179" s="933"/>
      <c r="U179" s="933"/>
      <c r="V179" s="933"/>
      <c r="W179" s="933"/>
      <c r="X179" s="933"/>
    </row>
    <row r="180" spans="1:24" s="65" customFormat="1" ht="36" customHeight="1" x14ac:dyDescent="0.2">
      <c r="A180" s="917"/>
      <c r="B180" s="917"/>
      <c r="C180" s="932" t="s">
        <v>327</v>
      </c>
      <c r="D180" s="933"/>
      <c r="E180" s="933"/>
      <c r="F180" s="933"/>
      <c r="G180" s="933"/>
      <c r="H180" s="933"/>
      <c r="I180" s="933"/>
      <c r="J180" s="933"/>
      <c r="K180" s="933"/>
      <c r="L180" s="933"/>
      <c r="M180" s="933"/>
      <c r="N180" s="933"/>
      <c r="O180" s="933"/>
      <c r="P180" s="933"/>
      <c r="Q180" s="933"/>
      <c r="R180" s="933"/>
      <c r="S180" s="933"/>
      <c r="T180" s="933"/>
      <c r="U180" s="933"/>
      <c r="V180" s="933"/>
      <c r="W180" s="933"/>
      <c r="X180" s="933"/>
    </row>
    <row r="181" spans="1:24" s="65" customFormat="1" ht="36" customHeight="1" x14ac:dyDescent="0.2">
      <c r="A181" s="917"/>
      <c r="B181" s="917"/>
      <c r="C181" s="932" t="s">
        <v>328</v>
      </c>
      <c r="D181" s="933"/>
      <c r="E181" s="933"/>
      <c r="F181" s="933"/>
      <c r="G181" s="933"/>
      <c r="H181" s="933"/>
      <c r="I181" s="933"/>
      <c r="J181" s="933"/>
      <c r="K181" s="933"/>
      <c r="L181" s="933"/>
      <c r="M181" s="933"/>
      <c r="N181" s="933"/>
      <c r="O181" s="933"/>
      <c r="P181" s="933"/>
      <c r="Q181" s="933"/>
      <c r="R181" s="933"/>
      <c r="S181" s="933"/>
      <c r="T181" s="933"/>
      <c r="U181" s="933"/>
      <c r="V181" s="933"/>
      <c r="W181" s="933"/>
      <c r="X181" s="933"/>
    </row>
    <row r="182" spans="1:24" s="65" customFormat="1" ht="36" customHeight="1" x14ac:dyDescent="0.2">
      <c r="A182" s="917"/>
      <c r="B182" s="917"/>
      <c r="C182" s="932" t="s">
        <v>329</v>
      </c>
      <c r="D182" s="933"/>
      <c r="E182" s="933"/>
      <c r="F182" s="933"/>
      <c r="G182" s="933"/>
      <c r="H182" s="933"/>
      <c r="I182" s="933"/>
      <c r="J182" s="933"/>
      <c r="K182" s="933"/>
      <c r="L182" s="933"/>
      <c r="M182" s="933"/>
      <c r="N182" s="933"/>
      <c r="O182" s="933"/>
      <c r="P182" s="933"/>
      <c r="Q182" s="933"/>
      <c r="R182" s="933"/>
      <c r="S182" s="933"/>
      <c r="T182" s="933"/>
      <c r="U182" s="933"/>
      <c r="V182" s="933"/>
      <c r="W182" s="933"/>
      <c r="X182" s="933"/>
    </row>
    <row r="183" spans="1:24" s="65" customFormat="1" ht="36" customHeight="1" x14ac:dyDescent="0.2">
      <c r="A183" s="917"/>
      <c r="B183" s="917"/>
      <c r="C183" s="932" t="s">
        <v>330</v>
      </c>
      <c r="D183" s="933"/>
      <c r="E183" s="933"/>
      <c r="F183" s="933"/>
      <c r="G183" s="933"/>
      <c r="H183" s="933"/>
      <c r="I183" s="933"/>
      <c r="J183" s="933"/>
      <c r="K183" s="933"/>
      <c r="L183" s="933"/>
      <c r="M183" s="933"/>
      <c r="N183" s="933"/>
      <c r="O183" s="933"/>
      <c r="P183" s="933"/>
      <c r="Q183" s="933"/>
      <c r="R183" s="933"/>
      <c r="S183" s="933"/>
      <c r="T183" s="933"/>
      <c r="U183" s="933"/>
      <c r="V183" s="933"/>
      <c r="W183" s="933"/>
      <c r="X183" s="933"/>
    </row>
    <row r="184" spans="1:24" s="65" customFormat="1" ht="36" customHeight="1" x14ac:dyDescent="0.2">
      <c r="A184" s="917"/>
      <c r="B184" s="917"/>
      <c r="C184" s="932" t="s">
        <v>331</v>
      </c>
      <c r="D184" s="933"/>
      <c r="E184" s="933"/>
      <c r="F184" s="933"/>
      <c r="G184" s="933"/>
      <c r="H184" s="933"/>
      <c r="I184" s="933"/>
      <c r="J184" s="933"/>
      <c r="K184" s="933"/>
      <c r="L184" s="933"/>
      <c r="M184" s="933"/>
      <c r="N184" s="933"/>
      <c r="O184" s="933"/>
      <c r="P184" s="933"/>
      <c r="Q184" s="933"/>
      <c r="R184" s="933"/>
      <c r="S184" s="933"/>
      <c r="T184" s="933"/>
      <c r="U184" s="933"/>
      <c r="V184" s="933"/>
      <c r="W184" s="933"/>
      <c r="X184" s="933"/>
    </row>
    <row r="185" spans="1:24" s="65" customFormat="1" ht="36" customHeight="1" x14ac:dyDescent="0.2">
      <c r="A185" s="917"/>
      <c r="B185" s="917"/>
      <c r="C185" s="932" t="s">
        <v>325</v>
      </c>
      <c r="D185" s="933"/>
      <c r="E185" s="933"/>
      <c r="F185" s="933"/>
      <c r="G185" s="933"/>
      <c r="H185" s="933"/>
      <c r="I185" s="933"/>
      <c r="J185" s="933"/>
      <c r="K185" s="933"/>
      <c r="L185" s="933"/>
      <c r="M185" s="933"/>
      <c r="N185" s="933"/>
      <c r="O185" s="933"/>
      <c r="P185" s="933"/>
      <c r="Q185" s="933"/>
      <c r="R185" s="933"/>
      <c r="S185" s="933"/>
      <c r="T185" s="933"/>
      <c r="U185" s="933"/>
      <c r="V185" s="933"/>
      <c r="W185" s="933"/>
      <c r="X185" s="933"/>
    </row>
    <row r="186" spans="1:24" s="65" customFormat="1" ht="36" customHeight="1" x14ac:dyDescent="0.2">
      <c r="A186" s="917"/>
      <c r="B186" s="917"/>
      <c r="C186" s="1203" t="s">
        <v>133</v>
      </c>
      <c r="D186" s="1204"/>
      <c r="E186" s="1204"/>
      <c r="F186" s="1204"/>
      <c r="G186" s="1204"/>
      <c r="H186" s="1204"/>
      <c r="I186" s="1204"/>
      <c r="J186" s="1204"/>
      <c r="K186" s="1204"/>
      <c r="L186" s="1204"/>
      <c r="M186" s="1204"/>
      <c r="N186" s="1204"/>
      <c r="O186" s="1204"/>
      <c r="P186" s="1204"/>
      <c r="Q186" s="1204"/>
      <c r="R186" s="1204"/>
      <c r="S186" s="1204"/>
      <c r="T186" s="1204"/>
      <c r="U186" s="1204"/>
      <c r="V186" s="1204"/>
      <c r="W186" s="1204"/>
      <c r="X186" s="1204"/>
    </row>
    <row r="187" spans="1:24" s="69" customFormat="1" ht="19.899999999999999" customHeight="1" x14ac:dyDescent="0.2">
      <c r="A187" s="1192" t="s">
        <v>1039</v>
      </c>
      <c r="B187" s="1192"/>
      <c r="C187" s="1193"/>
      <c r="D187" s="1193"/>
      <c r="E187" s="1193"/>
      <c r="F187" s="1193"/>
      <c r="G187" s="1193"/>
      <c r="H187" s="1193"/>
      <c r="I187" s="1193"/>
      <c r="J187" s="1193"/>
      <c r="K187" s="1193"/>
      <c r="L187" s="1193"/>
      <c r="M187" s="1193"/>
      <c r="N187" s="1193"/>
      <c r="O187" s="1193"/>
      <c r="P187" s="1193"/>
      <c r="Q187" s="1193"/>
      <c r="R187" s="1193"/>
      <c r="S187" s="1193"/>
      <c r="T187" s="1193"/>
      <c r="U187" s="1193"/>
      <c r="V187" s="1193"/>
      <c r="W187" s="1193"/>
      <c r="X187" s="1193"/>
    </row>
    <row r="188" spans="1:24" s="65" customFormat="1" ht="19.899999999999999" customHeight="1" x14ac:dyDescent="0.2">
      <c r="A188" s="1192" t="s">
        <v>1040</v>
      </c>
      <c r="B188" s="1192"/>
      <c r="C188" s="1192"/>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row>
    <row r="189" spans="1:24" s="65" customFormat="1" ht="18" customHeight="1" x14ac:dyDescent="0.2">
      <c r="A189" s="143"/>
      <c r="B189" s="144" t="s">
        <v>54</v>
      </c>
      <c r="C189" s="138" t="s">
        <v>1041</v>
      </c>
      <c r="D189" s="138"/>
      <c r="E189" s="138"/>
      <c r="F189" s="138"/>
      <c r="G189" s="138"/>
      <c r="H189" s="138"/>
      <c r="I189" s="138"/>
      <c r="J189" s="138"/>
      <c r="K189" s="138"/>
      <c r="L189" s="138"/>
      <c r="M189" s="138"/>
      <c r="N189" s="138"/>
      <c r="O189" s="138"/>
      <c r="P189" s="138"/>
      <c r="Q189" s="138"/>
      <c r="R189" s="138"/>
      <c r="S189" s="138"/>
      <c r="T189" s="138"/>
      <c r="U189" s="138"/>
      <c r="V189" s="138"/>
      <c r="W189" s="138"/>
      <c r="X189" s="138"/>
    </row>
    <row r="190" spans="1:24" s="67" customFormat="1" ht="17.45" customHeight="1" x14ac:dyDescent="0.2">
      <c r="A190" s="145"/>
      <c r="B190" s="146" t="s">
        <v>54</v>
      </c>
      <c r="C190" s="960" t="s">
        <v>134</v>
      </c>
      <c r="D190" s="960"/>
      <c r="E190" s="960"/>
      <c r="F190" s="960"/>
      <c r="G190" s="960"/>
      <c r="H190" s="960"/>
      <c r="I190" s="960"/>
      <c r="J190" s="960"/>
      <c r="K190" s="960"/>
      <c r="L190" s="960"/>
      <c r="M190" s="960"/>
      <c r="N190" s="960"/>
      <c r="O190" s="960"/>
      <c r="P190" s="960"/>
      <c r="Q190" s="960"/>
      <c r="R190" s="960"/>
      <c r="S190" s="960"/>
      <c r="T190" s="960"/>
      <c r="U190" s="960"/>
      <c r="V190" s="960"/>
      <c r="W190" s="960"/>
      <c r="X190" s="960"/>
    </row>
    <row r="191" spans="1:24" s="65" customFormat="1" ht="18" customHeight="1" x14ac:dyDescent="0.2">
      <c r="A191" s="122"/>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row>
    <row r="192" spans="1:24" s="65" customFormat="1" ht="18" hidden="1" customHeight="1" x14ac:dyDescent="0.2">
      <c r="A192" s="122"/>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row>
    <row r="193" spans="1:24" s="70" customFormat="1" ht="36" customHeight="1" x14ac:dyDescent="0.2">
      <c r="A193" s="1186" t="s">
        <v>350</v>
      </c>
      <c r="B193" s="1186"/>
      <c r="C193" s="1186"/>
      <c r="D193" s="1186"/>
      <c r="E193" s="1186"/>
      <c r="F193" s="1186"/>
      <c r="G193" s="1186"/>
      <c r="H193" s="1186"/>
      <c r="I193" s="1186"/>
      <c r="J193" s="1186"/>
      <c r="K193" s="1186"/>
      <c r="L193" s="1186"/>
      <c r="M193" s="1186"/>
      <c r="N193" s="1186"/>
      <c r="O193" s="1186"/>
      <c r="P193" s="1186"/>
      <c r="Q193" s="1186"/>
      <c r="R193" s="1186"/>
      <c r="S193" s="1186"/>
      <c r="T193" s="1186"/>
      <c r="U193" s="1186"/>
      <c r="V193" s="1186"/>
      <c r="W193" s="1186"/>
      <c r="X193" s="1186"/>
    </row>
    <row r="194" spans="1:24" s="65" customFormat="1" ht="18" customHeight="1" x14ac:dyDescent="0.2">
      <c r="A194" s="122"/>
      <c r="B194" s="1194"/>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6"/>
      <c r="X194" s="121"/>
    </row>
    <row r="195" spans="1:24" s="65" customFormat="1" ht="18" customHeight="1" x14ac:dyDescent="0.2">
      <c r="A195" s="122"/>
      <c r="B195" s="1197"/>
      <c r="C195" s="1198"/>
      <c r="D195" s="1198"/>
      <c r="E195" s="1198"/>
      <c r="F195" s="1198"/>
      <c r="G195" s="1198"/>
      <c r="H195" s="1198"/>
      <c r="I195" s="1198"/>
      <c r="J195" s="1198"/>
      <c r="K195" s="1198"/>
      <c r="L195" s="1198"/>
      <c r="M195" s="1198"/>
      <c r="N195" s="1198"/>
      <c r="O195" s="1198"/>
      <c r="P195" s="1198"/>
      <c r="Q195" s="1198"/>
      <c r="R195" s="1198"/>
      <c r="S195" s="1198"/>
      <c r="T195" s="1198"/>
      <c r="U195" s="1198"/>
      <c r="V195" s="1198"/>
      <c r="W195" s="1199"/>
      <c r="X195" s="121"/>
    </row>
    <row r="196" spans="1:24" s="65" customFormat="1" ht="105" customHeight="1" x14ac:dyDescent="0.2">
      <c r="A196" s="122"/>
      <c r="B196" s="1197"/>
      <c r="C196" s="1198"/>
      <c r="D196" s="1198"/>
      <c r="E196" s="1198"/>
      <c r="F196" s="1198"/>
      <c r="G196" s="1198"/>
      <c r="H196" s="1198"/>
      <c r="I196" s="1198"/>
      <c r="J196" s="1198"/>
      <c r="K196" s="1198"/>
      <c r="L196" s="1198"/>
      <c r="M196" s="1198"/>
      <c r="N196" s="1198"/>
      <c r="O196" s="1198"/>
      <c r="P196" s="1198"/>
      <c r="Q196" s="1198"/>
      <c r="R196" s="1198"/>
      <c r="S196" s="1198"/>
      <c r="T196" s="1198"/>
      <c r="U196" s="1198"/>
      <c r="V196" s="1198"/>
      <c r="W196" s="1199"/>
      <c r="X196" s="121"/>
    </row>
    <row r="197" spans="1:24" s="65" customFormat="1" ht="105" customHeight="1" x14ac:dyDescent="0.2">
      <c r="A197" s="122"/>
      <c r="B197" s="1200"/>
      <c r="C197" s="1201"/>
      <c r="D197" s="1201"/>
      <c r="E197" s="1201"/>
      <c r="F197" s="1201"/>
      <c r="G197" s="1201"/>
      <c r="H197" s="1201"/>
      <c r="I197" s="1201"/>
      <c r="J197" s="1201"/>
      <c r="K197" s="1201"/>
      <c r="L197" s="1201"/>
      <c r="M197" s="1201"/>
      <c r="N197" s="1201"/>
      <c r="O197" s="1201"/>
      <c r="P197" s="1201"/>
      <c r="Q197" s="1201"/>
      <c r="R197" s="1201"/>
      <c r="S197" s="1201"/>
      <c r="T197" s="1201"/>
      <c r="U197" s="1201"/>
      <c r="V197" s="1201"/>
      <c r="W197" s="1202"/>
      <c r="X197" s="121"/>
    </row>
    <row r="198" spans="1:24" s="65" customFormat="1" ht="18" customHeight="1" x14ac:dyDescent="0.2">
      <c r="A198" s="122"/>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row>
    <row r="199" spans="1:24" s="65" customFormat="1" ht="18" customHeight="1" x14ac:dyDescent="0.2">
      <c r="A199" s="122" t="s">
        <v>351</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row>
    <row r="200" spans="1:24" s="65" customFormat="1" ht="18" customHeight="1" x14ac:dyDescent="0.2">
      <c r="A200" s="930" t="s">
        <v>876</v>
      </c>
      <c r="B200" s="930"/>
      <c r="C200" s="930"/>
      <c r="D200" s="930"/>
      <c r="E200" s="930"/>
      <c r="F200" s="930"/>
      <c r="G200" s="473"/>
      <c r="H200" s="931"/>
      <c r="I200" s="931"/>
      <c r="J200" s="931"/>
      <c r="K200" s="930" t="s">
        <v>877</v>
      </c>
      <c r="L200" s="930"/>
      <c r="M200" s="930"/>
      <c r="N200" s="930"/>
      <c r="O200" s="930"/>
      <c r="P200" s="473"/>
      <c r="Q200" s="473"/>
      <c r="R200" s="473"/>
      <c r="S200" s="473"/>
      <c r="T200" s="473"/>
      <c r="U200" s="473"/>
      <c r="V200" s="473"/>
      <c r="W200" s="473"/>
      <c r="X200" s="121"/>
    </row>
    <row r="201" spans="1:24" s="65" customFormat="1" ht="13.9" customHeight="1" x14ac:dyDescent="0.2">
      <c r="A201" s="122"/>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row>
    <row r="202" spans="1:24" s="65" customFormat="1" ht="18" customHeight="1" x14ac:dyDescent="0.2">
      <c r="A202" s="122" t="s">
        <v>135</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row>
    <row r="203" spans="1:24" s="65" customFormat="1" ht="10.15" customHeight="1" x14ac:dyDescent="0.2">
      <c r="A203" s="122"/>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row>
    <row r="204" spans="1:24" s="65" customFormat="1" ht="18" customHeight="1" x14ac:dyDescent="0.2">
      <c r="A204" s="991"/>
      <c r="B204" s="991"/>
      <c r="C204" s="1032" t="s">
        <v>136</v>
      </c>
      <c r="D204" s="1032"/>
      <c r="E204" s="1032"/>
      <c r="F204" s="1032"/>
      <c r="G204" s="1032"/>
      <c r="H204" s="1032"/>
      <c r="I204" s="1032"/>
      <c r="J204" s="953" t="s">
        <v>137</v>
      </c>
      <c r="K204" s="953"/>
      <c r="L204" s="953"/>
      <c r="M204" s="953"/>
      <c r="N204" s="953"/>
      <c r="O204" s="953"/>
      <c r="P204" s="953"/>
      <c r="Q204" s="137"/>
      <c r="R204" s="1033" t="s">
        <v>138</v>
      </c>
      <c r="S204" s="939"/>
      <c r="T204" s="939"/>
      <c r="U204" s="939"/>
      <c r="V204" s="939"/>
      <c r="W204" s="939"/>
      <c r="X204" s="935"/>
    </row>
    <row r="205" spans="1:24" s="65" customFormat="1" ht="20.25" customHeight="1" x14ac:dyDescent="0.2">
      <c r="A205" s="1031" t="s">
        <v>139</v>
      </c>
      <c r="B205" s="1031"/>
      <c r="C205" s="901" t="s">
        <v>140</v>
      </c>
      <c r="D205" s="902"/>
      <c r="E205" s="902"/>
      <c r="F205" s="902"/>
      <c r="G205" s="902"/>
      <c r="H205" s="902"/>
      <c r="I205" s="903"/>
      <c r="J205" s="913" t="s">
        <v>421</v>
      </c>
      <c r="K205" s="913"/>
      <c r="L205" s="913"/>
      <c r="M205" s="913"/>
      <c r="N205" s="913"/>
      <c r="O205" s="913"/>
      <c r="P205" s="913"/>
      <c r="Q205" s="359"/>
      <c r="R205" s="910"/>
      <c r="S205" s="911"/>
      <c r="T205" s="911"/>
      <c r="U205" s="911"/>
      <c r="V205" s="911"/>
      <c r="W205" s="911"/>
      <c r="X205" s="912"/>
    </row>
    <row r="206" spans="1:24" s="65" customFormat="1" ht="20.25" customHeight="1" x14ac:dyDescent="0.2">
      <c r="A206" s="1031"/>
      <c r="B206" s="1031"/>
      <c r="C206" s="907"/>
      <c r="D206" s="908"/>
      <c r="E206" s="908"/>
      <c r="F206" s="908"/>
      <c r="G206" s="908"/>
      <c r="H206" s="908"/>
      <c r="I206" s="909"/>
      <c r="J206" s="926" t="s">
        <v>422</v>
      </c>
      <c r="K206" s="927"/>
      <c r="L206" s="927"/>
      <c r="M206" s="927"/>
      <c r="N206" s="927"/>
      <c r="O206" s="927"/>
      <c r="P206" s="928"/>
      <c r="Q206" s="359"/>
      <c r="R206" s="910"/>
      <c r="S206" s="911"/>
      <c r="T206" s="911"/>
      <c r="U206" s="911"/>
      <c r="V206" s="911"/>
      <c r="W206" s="911"/>
      <c r="X206" s="912"/>
    </row>
    <row r="207" spans="1:24" s="65" customFormat="1" ht="20.25" customHeight="1" x14ac:dyDescent="0.2">
      <c r="A207" s="1031"/>
      <c r="B207" s="1031"/>
      <c r="C207" s="901" t="s">
        <v>141</v>
      </c>
      <c r="D207" s="902"/>
      <c r="E207" s="902"/>
      <c r="F207" s="902"/>
      <c r="G207" s="902"/>
      <c r="H207" s="902"/>
      <c r="I207" s="903"/>
      <c r="J207" s="913" t="s">
        <v>423</v>
      </c>
      <c r="K207" s="913"/>
      <c r="L207" s="913"/>
      <c r="M207" s="913"/>
      <c r="N207" s="913"/>
      <c r="O207" s="913"/>
      <c r="P207" s="913"/>
      <c r="Q207" s="359"/>
      <c r="R207" s="910"/>
      <c r="S207" s="911"/>
      <c r="T207" s="911"/>
      <c r="U207" s="911"/>
      <c r="V207" s="911"/>
      <c r="W207" s="911"/>
      <c r="X207" s="912"/>
    </row>
    <row r="208" spans="1:24" s="65" customFormat="1" ht="20.25" customHeight="1" x14ac:dyDescent="0.2">
      <c r="A208" s="1031"/>
      <c r="B208" s="1031"/>
      <c r="C208" s="904"/>
      <c r="D208" s="905"/>
      <c r="E208" s="905"/>
      <c r="F208" s="905"/>
      <c r="G208" s="905"/>
      <c r="H208" s="905"/>
      <c r="I208" s="906"/>
      <c r="J208" s="913" t="s">
        <v>424</v>
      </c>
      <c r="K208" s="913"/>
      <c r="L208" s="913"/>
      <c r="M208" s="913"/>
      <c r="N208" s="913"/>
      <c r="O208" s="913"/>
      <c r="P208" s="913"/>
      <c r="Q208" s="359"/>
      <c r="R208" s="910"/>
      <c r="S208" s="911"/>
      <c r="T208" s="911"/>
      <c r="U208" s="911"/>
      <c r="V208" s="911"/>
      <c r="W208" s="911"/>
      <c r="X208" s="912"/>
    </row>
    <row r="209" spans="1:24" s="65" customFormat="1" ht="20.25" customHeight="1" x14ac:dyDescent="0.2">
      <c r="A209" s="1031"/>
      <c r="B209" s="1031"/>
      <c r="C209" s="904"/>
      <c r="D209" s="905"/>
      <c r="E209" s="905"/>
      <c r="F209" s="905"/>
      <c r="G209" s="905"/>
      <c r="H209" s="905"/>
      <c r="I209" s="906"/>
      <c r="J209" s="913" t="s">
        <v>425</v>
      </c>
      <c r="K209" s="913"/>
      <c r="L209" s="913"/>
      <c r="M209" s="913"/>
      <c r="N209" s="913"/>
      <c r="O209" s="913"/>
      <c r="P209" s="913"/>
      <c r="Q209" s="359"/>
      <c r="R209" s="910"/>
      <c r="S209" s="911"/>
      <c r="T209" s="911"/>
      <c r="U209" s="911"/>
      <c r="V209" s="911"/>
      <c r="W209" s="911"/>
      <c r="X209" s="912"/>
    </row>
    <row r="210" spans="1:24" s="65" customFormat="1" ht="20.25" customHeight="1" x14ac:dyDescent="0.2">
      <c r="A210" s="1031"/>
      <c r="B210" s="1031"/>
      <c r="C210" s="907"/>
      <c r="D210" s="908"/>
      <c r="E210" s="908"/>
      <c r="F210" s="908"/>
      <c r="G210" s="908"/>
      <c r="H210" s="908"/>
      <c r="I210" s="909"/>
      <c r="J210" s="913" t="s">
        <v>426</v>
      </c>
      <c r="K210" s="913"/>
      <c r="L210" s="913"/>
      <c r="M210" s="913"/>
      <c r="N210" s="913"/>
      <c r="O210" s="913"/>
      <c r="P210" s="913"/>
      <c r="Q210" s="359"/>
      <c r="R210" s="910"/>
      <c r="S210" s="911"/>
      <c r="T210" s="911"/>
      <c r="U210" s="911"/>
      <c r="V210" s="911"/>
      <c r="W210" s="911"/>
      <c r="X210" s="912"/>
    </row>
    <row r="211" spans="1:24" s="65" customFormat="1" ht="20.25" customHeight="1" x14ac:dyDescent="0.2">
      <c r="A211" s="1031"/>
      <c r="B211" s="1031"/>
      <c r="C211" s="901" t="s">
        <v>142</v>
      </c>
      <c r="D211" s="902"/>
      <c r="E211" s="902"/>
      <c r="F211" s="902"/>
      <c r="G211" s="902"/>
      <c r="H211" s="902"/>
      <c r="I211" s="903"/>
      <c r="J211" s="913" t="s">
        <v>427</v>
      </c>
      <c r="K211" s="913"/>
      <c r="L211" s="913"/>
      <c r="M211" s="913"/>
      <c r="N211" s="913"/>
      <c r="O211" s="913"/>
      <c r="P211" s="913"/>
      <c r="Q211" s="359"/>
      <c r="R211" s="910"/>
      <c r="S211" s="911"/>
      <c r="T211" s="911"/>
      <c r="U211" s="911"/>
      <c r="V211" s="911"/>
      <c r="W211" s="911"/>
      <c r="X211" s="912"/>
    </row>
    <row r="212" spans="1:24" s="65" customFormat="1" ht="20.25" customHeight="1" x14ac:dyDescent="0.2">
      <c r="A212" s="1031"/>
      <c r="B212" s="1031"/>
      <c r="C212" s="904"/>
      <c r="D212" s="905"/>
      <c r="E212" s="905"/>
      <c r="F212" s="905"/>
      <c r="G212" s="905"/>
      <c r="H212" s="905"/>
      <c r="I212" s="906"/>
      <c r="J212" s="913" t="s">
        <v>428</v>
      </c>
      <c r="K212" s="913"/>
      <c r="L212" s="913"/>
      <c r="M212" s="913"/>
      <c r="N212" s="913"/>
      <c r="O212" s="913"/>
      <c r="P212" s="913"/>
      <c r="Q212" s="359"/>
      <c r="R212" s="910"/>
      <c r="S212" s="911"/>
      <c r="T212" s="911"/>
      <c r="U212" s="911"/>
      <c r="V212" s="911"/>
      <c r="W212" s="911"/>
      <c r="X212" s="912"/>
    </row>
    <row r="213" spans="1:24" s="65" customFormat="1" ht="20.25" customHeight="1" x14ac:dyDescent="0.2">
      <c r="A213" s="1031"/>
      <c r="B213" s="1031"/>
      <c r="C213" s="904"/>
      <c r="D213" s="905"/>
      <c r="E213" s="905"/>
      <c r="F213" s="905"/>
      <c r="G213" s="905"/>
      <c r="H213" s="905"/>
      <c r="I213" s="906"/>
      <c r="J213" s="913" t="s">
        <v>429</v>
      </c>
      <c r="K213" s="913"/>
      <c r="L213" s="913"/>
      <c r="M213" s="913"/>
      <c r="N213" s="913"/>
      <c r="O213" s="913"/>
      <c r="P213" s="913"/>
      <c r="Q213" s="359"/>
      <c r="R213" s="910"/>
      <c r="S213" s="911"/>
      <c r="T213" s="911"/>
      <c r="U213" s="911"/>
      <c r="V213" s="911"/>
      <c r="W213" s="911"/>
      <c r="X213" s="912"/>
    </row>
    <row r="214" spans="1:24" s="65" customFormat="1" ht="20.25" customHeight="1" x14ac:dyDescent="0.2">
      <c r="A214" s="1031"/>
      <c r="B214" s="1031"/>
      <c r="C214" s="907"/>
      <c r="D214" s="908"/>
      <c r="E214" s="908"/>
      <c r="F214" s="908"/>
      <c r="G214" s="908"/>
      <c r="H214" s="908"/>
      <c r="I214" s="909"/>
      <c r="J214" s="913" t="s">
        <v>430</v>
      </c>
      <c r="K214" s="913"/>
      <c r="L214" s="913"/>
      <c r="M214" s="913"/>
      <c r="N214" s="913"/>
      <c r="O214" s="913"/>
      <c r="P214" s="913"/>
      <c r="Q214" s="359"/>
      <c r="R214" s="910"/>
      <c r="S214" s="911"/>
      <c r="T214" s="911"/>
      <c r="U214" s="911"/>
      <c r="V214" s="911"/>
      <c r="W214" s="911"/>
      <c r="X214" s="912"/>
    </row>
    <row r="215" spans="1:24" s="65" customFormat="1" ht="20.25" customHeight="1" x14ac:dyDescent="0.2">
      <c r="A215" s="1031"/>
      <c r="B215" s="1031"/>
      <c r="C215" s="901" t="s">
        <v>143</v>
      </c>
      <c r="D215" s="902"/>
      <c r="E215" s="902"/>
      <c r="F215" s="902"/>
      <c r="G215" s="902"/>
      <c r="H215" s="902"/>
      <c r="I215" s="903"/>
      <c r="J215" s="913" t="s">
        <v>431</v>
      </c>
      <c r="K215" s="913"/>
      <c r="L215" s="913"/>
      <c r="M215" s="913"/>
      <c r="N215" s="913"/>
      <c r="O215" s="913"/>
      <c r="P215" s="913"/>
      <c r="Q215" s="359"/>
      <c r="R215" s="910"/>
      <c r="S215" s="911"/>
      <c r="T215" s="911"/>
      <c r="U215" s="911"/>
      <c r="V215" s="911"/>
      <c r="W215" s="911"/>
      <c r="X215" s="912"/>
    </row>
    <row r="216" spans="1:24" s="65" customFormat="1" ht="20.25" customHeight="1" x14ac:dyDescent="0.2">
      <c r="A216" s="1031"/>
      <c r="B216" s="1031"/>
      <c r="C216" s="904"/>
      <c r="D216" s="905"/>
      <c r="E216" s="905"/>
      <c r="F216" s="905"/>
      <c r="G216" s="905"/>
      <c r="H216" s="905"/>
      <c r="I216" s="906"/>
      <c r="J216" s="913" t="s">
        <v>432</v>
      </c>
      <c r="K216" s="913"/>
      <c r="L216" s="913"/>
      <c r="M216" s="913"/>
      <c r="N216" s="913"/>
      <c r="O216" s="913"/>
      <c r="P216" s="913"/>
      <c r="Q216" s="359"/>
      <c r="R216" s="910"/>
      <c r="S216" s="911"/>
      <c r="T216" s="911"/>
      <c r="U216" s="911"/>
      <c r="V216" s="911"/>
      <c r="W216" s="911"/>
      <c r="X216" s="912"/>
    </row>
    <row r="217" spans="1:24" s="65" customFormat="1" ht="20.25" customHeight="1" x14ac:dyDescent="0.2">
      <c r="A217" s="1031"/>
      <c r="B217" s="1031"/>
      <c r="C217" s="904"/>
      <c r="D217" s="905"/>
      <c r="E217" s="905"/>
      <c r="F217" s="905"/>
      <c r="G217" s="905"/>
      <c r="H217" s="905"/>
      <c r="I217" s="906"/>
      <c r="J217" s="913" t="s">
        <v>433</v>
      </c>
      <c r="K217" s="913"/>
      <c r="L217" s="913"/>
      <c r="M217" s="913"/>
      <c r="N217" s="913"/>
      <c r="O217" s="913"/>
      <c r="P217" s="913"/>
      <c r="Q217" s="359"/>
      <c r="R217" s="910"/>
      <c r="S217" s="911"/>
      <c r="T217" s="911"/>
      <c r="U217" s="911"/>
      <c r="V217" s="911"/>
      <c r="W217" s="911"/>
      <c r="X217" s="912"/>
    </row>
    <row r="218" spans="1:24" s="65" customFormat="1" ht="20.25" customHeight="1" x14ac:dyDescent="0.2">
      <c r="A218" s="1031"/>
      <c r="B218" s="1031"/>
      <c r="C218" s="907"/>
      <c r="D218" s="908"/>
      <c r="E218" s="908"/>
      <c r="F218" s="908"/>
      <c r="G218" s="908"/>
      <c r="H218" s="908"/>
      <c r="I218" s="909"/>
      <c r="J218" s="913" t="s">
        <v>434</v>
      </c>
      <c r="K218" s="913"/>
      <c r="L218" s="913"/>
      <c r="M218" s="913"/>
      <c r="N218" s="913"/>
      <c r="O218" s="913"/>
      <c r="P218" s="913"/>
      <c r="Q218" s="359"/>
      <c r="R218" s="910"/>
      <c r="S218" s="911"/>
      <c r="T218" s="911"/>
      <c r="U218" s="911"/>
      <c r="V218" s="911"/>
      <c r="W218" s="911"/>
      <c r="X218" s="912"/>
    </row>
    <row r="219" spans="1:24" s="65" customFormat="1" ht="20.25" customHeight="1" x14ac:dyDescent="0.2">
      <c r="A219" s="1031"/>
      <c r="B219" s="1031"/>
      <c r="C219" s="919" t="s">
        <v>144</v>
      </c>
      <c r="D219" s="919"/>
      <c r="E219" s="919"/>
      <c r="F219" s="919"/>
      <c r="G219" s="919"/>
      <c r="H219" s="919"/>
      <c r="I219" s="1027"/>
      <c r="J219" s="913" t="s">
        <v>145</v>
      </c>
      <c r="K219" s="913"/>
      <c r="L219" s="913"/>
      <c r="M219" s="913"/>
      <c r="N219" s="913"/>
      <c r="O219" s="913"/>
      <c r="P219" s="913"/>
      <c r="Q219" s="359"/>
      <c r="R219" s="910"/>
      <c r="S219" s="911"/>
      <c r="T219" s="911"/>
      <c r="U219" s="911"/>
      <c r="V219" s="911"/>
      <c r="W219" s="911"/>
      <c r="X219" s="912"/>
    </row>
    <row r="220" spans="1:24" s="65" customFormat="1" ht="18.600000000000001" customHeight="1" x14ac:dyDescent="0.2">
      <c r="A220" s="1029"/>
      <c r="B220" s="1030"/>
      <c r="C220" s="1030"/>
      <c r="D220" s="1030"/>
      <c r="E220" s="1030"/>
      <c r="F220" s="1030"/>
      <c r="G220" s="1030"/>
      <c r="H220" s="1030"/>
      <c r="I220" s="1030"/>
      <c r="J220" s="1030"/>
      <c r="K220" s="1030"/>
      <c r="L220" s="1030"/>
      <c r="M220" s="1030"/>
      <c r="N220" s="1030"/>
      <c r="O220" s="1030"/>
      <c r="P220" s="1030"/>
      <c r="Q220" s="1030"/>
      <c r="R220" s="1030"/>
      <c r="S220" s="1030"/>
      <c r="T220" s="1030"/>
      <c r="U220" s="1030"/>
      <c r="V220" s="1030"/>
      <c r="W220" s="1030"/>
      <c r="X220" s="1030"/>
    </row>
    <row r="221" spans="1:24" s="65" customFormat="1" ht="18" customHeight="1" x14ac:dyDescent="0.2">
      <c r="A221" s="122" t="s">
        <v>146</v>
      </c>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row>
    <row r="222" spans="1:24" s="65" customFormat="1" ht="18" customHeight="1" x14ac:dyDescent="0.2">
      <c r="A222" s="122" t="s">
        <v>147</v>
      </c>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row>
    <row r="223" spans="1:24" s="65" customFormat="1" ht="18" customHeight="1" x14ac:dyDescent="0.2">
      <c r="A223" s="122" t="s">
        <v>148</v>
      </c>
      <c r="B223" s="121" t="s">
        <v>149</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row>
    <row r="224" spans="1:24" s="65" customFormat="1" ht="18" customHeight="1" x14ac:dyDescent="0.2">
      <c r="A224" s="122"/>
      <c r="B224" s="1013"/>
      <c r="C224" s="1013"/>
      <c r="D224" s="1013"/>
      <c r="E224" s="1014"/>
      <c r="F224" s="1028" t="s">
        <v>611</v>
      </c>
      <c r="G224" s="1028"/>
      <c r="H224" s="1028"/>
      <c r="I224" s="1028"/>
      <c r="J224" s="1028" t="s">
        <v>612</v>
      </c>
      <c r="K224" s="1028"/>
      <c r="L224" s="1028"/>
      <c r="M224" s="1028"/>
      <c r="N224" s="1028" t="s">
        <v>613</v>
      </c>
      <c r="O224" s="1028"/>
      <c r="P224" s="1028"/>
      <c r="Q224" s="553"/>
      <c r="R224" s="1028" t="s">
        <v>1092</v>
      </c>
      <c r="S224" s="1028"/>
      <c r="T224" s="1028"/>
      <c r="U224" s="1028" t="s">
        <v>1093</v>
      </c>
      <c r="V224" s="1028"/>
      <c r="W224" s="1028"/>
      <c r="X224" s="1028"/>
    </row>
    <row r="225" spans="1:24" s="65" customFormat="1" ht="36" customHeight="1" x14ac:dyDescent="0.2">
      <c r="A225" s="122"/>
      <c r="B225" s="1013" t="s">
        <v>150</v>
      </c>
      <c r="C225" s="1013"/>
      <c r="D225" s="1013"/>
      <c r="E225" s="1014"/>
      <c r="F225" s="1015"/>
      <c r="G225" s="1015"/>
      <c r="H225" s="1015"/>
      <c r="I225" s="1015"/>
      <c r="J225" s="1015"/>
      <c r="K225" s="1015"/>
      <c r="L225" s="1015"/>
      <c r="M225" s="1015"/>
      <c r="N225" s="1015"/>
      <c r="O225" s="1015"/>
      <c r="P225" s="1015"/>
      <c r="Q225" s="554"/>
      <c r="R225" s="1016"/>
      <c r="S225" s="1017"/>
      <c r="T225" s="1017"/>
      <c r="U225" s="1017"/>
      <c r="V225" s="1017"/>
      <c r="W225" s="1017"/>
      <c r="X225" s="1017"/>
    </row>
    <row r="226" spans="1:24" s="65" customFormat="1" ht="36" customHeight="1" x14ac:dyDescent="0.2">
      <c r="A226" s="122"/>
      <c r="B226" s="1013" t="s">
        <v>151</v>
      </c>
      <c r="C226" s="1013"/>
      <c r="D226" s="1013"/>
      <c r="E226" s="1014"/>
      <c r="F226" s="1015"/>
      <c r="G226" s="1015"/>
      <c r="H226" s="1015"/>
      <c r="I226" s="1015"/>
      <c r="J226" s="1015"/>
      <c r="K226" s="1015"/>
      <c r="L226" s="1015"/>
      <c r="M226" s="1015"/>
      <c r="N226" s="1015"/>
      <c r="O226" s="1015"/>
      <c r="P226" s="1015"/>
      <c r="Q226" s="554"/>
      <c r="R226" s="1016"/>
      <c r="S226" s="1017"/>
      <c r="T226" s="1017"/>
      <c r="U226" s="1017"/>
      <c r="V226" s="1017"/>
      <c r="W226" s="1017"/>
      <c r="X226" s="1017"/>
    </row>
    <row r="227" spans="1:24" s="65" customFormat="1" ht="18" customHeight="1" x14ac:dyDescent="0.2">
      <c r="A227" s="122"/>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row>
    <row r="228" spans="1:24" s="65" customFormat="1" ht="18" customHeight="1" x14ac:dyDescent="0.2">
      <c r="A228" s="122"/>
      <c r="B228" s="121" t="s">
        <v>152</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row>
    <row r="229" spans="1:24" s="65" customFormat="1" ht="18" customHeight="1" x14ac:dyDescent="0.2">
      <c r="A229" s="122"/>
      <c r="B229" s="360" t="s">
        <v>614</v>
      </c>
      <c r="C229" s="360"/>
      <c r="D229" s="360"/>
      <c r="E229" s="360"/>
      <c r="F229" s="1026"/>
      <c r="G229" s="1026"/>
      <c r="H229" s="1026"/>
      <c r="I229" s="1026"/>
      <c r="J229" s="360" t="s">
        <v>615</v>
      </c>
      <c r="K229" s="360"/>
      <c r="L229" s="360"/>
      <c r="M229" s="360"/>
      <c r="N229" s="361"/>
      <c r="O229" s="361"/>
      <c r="P229" s="361"/>
      <c r="Q229" s="361"/>
      <c r="R229" s="361"/>
      <c r="S229" s="361"/>
      <c r="T229" s="361"/>
      <c r="U229" s="181"/>
      <c r="V229" s="121"/>
      <c r="W229" s="121"/>
      <c r="X229" s="121"/>
    </row>
    <row r="230" spans="1:24" s="65" customFormat="1" ht="18" customHeight="1" x14ac:dyDescent="0.2">
      <c r="A230" s="122"/>
      <c r="B230" s="360" t="s">
        <v>616</v>
      </c>
      <c r="C230" s="360"/>
      <c r="D230" s="360"/>
      <c r="E230" s="360"/>
      <c r="F230" s="360"/>
      <c r="G230" s="360"/>
      <c r="H230" s="360"/>
      <c r="I230" s="360"/>
      <c r="J230" s="362"/>
      <c r="K230" s="360" t="s">
        <v>368</v>
      </c>
      <c r="L230" s="360"/>
      <c r="M230" s="360"/>
      <c r="N230" s="360"/>
      <c r="O230" s="360"/>
      <c r="P230" s="360"/>
      <c r="Q230" s="361"/>
      <c r="R230" s="361"/>
      <c r="S230" s="361"/>
      <c r="T230" s="361"/>
      <c r="U230" s="361"/>
      <c r="V230" s="121"/>
      <c r="W230" s="121"/>
      <c r="X230" s="121"/>
    </row>
    <row r="231" spans="1:24" s="65" customFormat="1" ht="18" customHeight="1" x14ac:dyDescent="0.2">
      <c r="A231" s="122"/>
      <c r="B231" s="360" t="s">
        <v>899</v>
      </c>
      <c r="C231" s="360"/>
      <c r="D231" s="360"/>
      <c r="E231" s="360"/>
      <c r="F231" s="895"/>
      <c r="G231" s="895"/>
      <c r="H231" s="895"/>
      <c r="I231" s="895"/>
      <c r="J231" s="895"/>
      <c r="K231" s="895"/>
      <c r="L231" s="895"/>
      <c r="M231" s="895"/>
      <c r="N231" s="895"/>
      <c r="O231" s="895"/>
      <c r="P231" s="895"/>
      <c r="Q231" s="895"/>
      <c r="R231" s="895"/>
      <c r="S231" s="895"/>
      <c r="T231" s="895"/>
      <c r="U231" s="895"/>
      <c r="V231" s="895"/>
      <c r="W231" s="895"/>
      <c r="X231" s="895"/>
    </row>
    <row r="232" spans="1:24" ht="18" customHeight="1" x14ac:dyDescent="0.15">
      <c r="A232" s="122"/>
      <c r="B232" s="121"/>
      <c r="C232" s="121"/>
      <c r="D232" s="121"/>
      <c r="E232" s="121"/>
      <c r="F232" s="121" t="s">
        <v>898</v>
      </c>
      <c r="G232" s="121"/>
      <c r="H232" s="121"/>
      <c r="I232" s="121"/>
      <c r="J232" s="121"/>
      <c r="K232" s="121"/>
      <c r="L232" s="121"/>
      <c r="M232" s="121"/>
      <c r="N232" s="121"/>
      <c r="O232" s="121"/>
      <c r="P232" s="121"/>
      <c r="Q232" s="121"/>
      <c r="R232" s="121"/>
      <c r="S232" s="121"/>
      <c r="T232" s="121"/>
      <c r="U232" s="121"/>
      <c r="V232" s="121"/>
      <c r="W232" s="121"/>
      <c r="X232" s="121"/>
    </row>
    <row r="233" spans="1:24" ht="18" customHeight="1" x14ac:dyDescent="0.15">
      <c r="A233" s="122" t="s">
        <v>153</v>
      </c>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row>
    <row r="234" spans="1:24" s="65" customFormat="1" ht="18" customHeight="1" x14ac:dyDescent="0.2">
      <c r="A234" s="205"/>
      <c r="B234" s="360" t="s">
        <v>617</v>
      </c>
      <c r="C234" s="360"/>
      <c r="D234" s="360"/>
      <c r="E234" s="360"/>
      <c r="F234" s="1026"/>
      <c r="G234" s="1026"/>
      <c r="H234" s="1026"/>
      <c r="I234" s="1026"/>
      <c r="J234" s="360" t="s">
        <v>618</v>
      </c>
      <c r="K234" s="360"/>
      <c r="L234" s="360"/>
      <c r="M234" s="360"/>
      <c r="N234" s="361"/>
      <c r="O234" s="361"/>
      <c r="P234" s="361"/>
      <c r="Q234" s="361"/>
      <c r="R234" s="361"/>
      <c r="S234" s="361"/>
      <c r="T234" s="361"/>
      <c r="U234" s="181"/>
      <c r="V234" s="121"/>
      <c r="W234" s="121"/>
      <c r="X234" s="121"/>
    </row>
    <row r="235" spans="1:24" s="65" customFormat="1" ht="18" customHeight="1" x14ac:dyDescent="0.2">
      <c r="A235" s="205"/>
      <c r="B235" s="360" t="s">
        <v>619</v>
      </c>
      <c r="C235" s="360"/>
      <c r="D235" s="360"/>
      <c r="E235" s="360"/>
      <c r="F235" s="360"/>
      <c r="G235" s="360"/>
      <c r="H235" s="360"/>
      <c r="I235" s="362"/>
      <c r="J235" s="360" t="s">
        <v>368</v>
      </c>
      <c r="K235" s="360"/>
      <c r="L235" s="360"/>
      <c r="M235" s="360"/>
      <c r="N235" s="360"/>
      <c r="O235" s="360"/>
      <c r="P235" s="360"/>
      <c r="Q235" s="361"/>
      <c r="R235" s="361"/>
      <c r="S235" s="361"/>
      <c r="T235" s="361"/>
      <c r="U235" s="361"/>
      <c r="V235" s="121"/>
      <c r="W235" s="121"/>
      <c r="X235" s="121"/>
    </row>
    <row r="236" spans="1:24" s="65" customFormat="1" ht="18" customHeight="1" x14ac:dyDescent="0.2">
      <c r="A236" s="205"/>
      <c r="B236" s="360" t="s">
        <v>899</v>
      </c>
      <c r="C236" s="360"/>
      <c r="D236" s="360"/>
      <c r="E236" s="360"/>
      <c r="F236" s="895"/>
      <c r="G236" s="895"/>
      <c r="H236" s="895"/>
      <c r="I236" s="895"/>
      <c r="J236" s="895"/>
      <c r="K236" s="895"/>
      <c r="L236" s="895"/>
      <c r="M236" s="895"/>
      <c r="N236" s="895"/>
      <c r="O236" s="895"/>
      <c r="P236" s="895"/>
      <c r="Q236" s="895"/>
      <c r="R236" s="895"/>
      <c r="S236" s="895"/>
      <c r="T236" s="895"/>
      <c r="U236" s="895"/>
      <c r="V236" s="895"/>
      <c r="W236" s="895"/>
      <c r="X236" s="895"/>
    </row>
    <row r="237" spans="1:24" ht="18" customHeight="1" x14ac:dyDescent="0.15">
      <c r="A237" s="122"/>
      <c r="B237" s="121"/>
      <c r="C237" s="121"/>
      <c r="D237" s="121"/>
      <c r="E237" s="121"/>
      <c r="F237" s="121" t="s">
        <v>898</v>
      </c>
      <c r="G237" s="121"/>
      <c r="H237" s="121"/>
      <c r="I237" s="121"/>
      <c r="J237" s="121"/>
      <c r="K237" s="121"/>
      <c r="L237" s="121"/>
      <c r="M237" s="121"/>
      <c r="N237" s="121"/>
      <c r="O237" s="121"/>
      <c r="P237" s="121"/>
      <c r="Q237" s="121"/>
      <c r="R237" s="121"/>
      <c r="S237" s="121"/>
      <c r="T237" s="121"/>
      <c r="U237" s="121"/>
      <c r="V237" s="121"/>
      <c r="W237" s="121"/>
      <c r="X237" s="121"/>
    </row>
    <row r="238" spans="1:24" ht="18" customHeight="1" x14ac:dyDescent="0.15">
      <c r="A238" s="122" t="s">
        <v>154</v>
      </c>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row>
    <row r="239" spans="1:24" ht="18" customHeight="1" x14ac:dyDescent="0.15">
      <c r="A239" s="990" t="s">
        <v>155</v>
      </c>
      <c r="B239" s="991"/>
      <c r="C239" s="991"/>
      <c r="D239" s="991"/>
      <c r="E239" s="991"/>
      <c r="F239" s="991"/>
      <c r="G239" s="991"/>
      <c r="H239" s="991"/>
      <c r="I239" s="991"/>
      <c r="J239" s="991"/>
      <c r="K239" s="991"/>
      <c r="L239" s="147"/>
      <c r="M239" s="992" t="s">
        <v>138</v>
      </c>
      <c r="N239" s="992"/>
      <c r="O239" s="992"/>
      <c r="P239" s="992"/>
      <c r="Q239" s="992"/>
      <c r="R239" s="992"/>
      <c r="S239" s="992"/>
      <c r="T239" s="992"/>
      <c r="U239" s="992"/>
      <c r="V239" s="992"/>
      <c r="W239" s="992"/>
      <c r="X239" s="992"/>
    </row>
    <row r="240" spans="1:24" ht="18" customHeight="1" x14ac:dyDescent="0.15">
      <c r="A240" s="991"/>
      <c r="B240" s="991"/>
      <c r="C240" s="991"/>
      <c r="D240" s="991"/>
      <c r="E240" s="991"/>
      <c r="F240" s="991"/>
      <c r="G240" s="991"/>
      <c r="H240" s="991"/>
      <c r="I240" s="991"/>
      <c r="J240" s="991"/>
      <c r="K240" s="923"/>
      <c r="L240" s="148"/>
      <c r="M240" s="996" t="s">
        <v>291</v>
      </c>
      <c r="N240" s="997"/>
      <c r="O240" s="997"/>
      <c r="P240" s="997"/>
      <c r="Q240" s="997"/>
      <c r="R240" s="997"/>
      <c r="S240" s="997"/>
      <c r="T240" s="997"/>
      <c r="U240" s="998" t="str">
        <f>IFERROR($M$241/($I$63+$N$63+$S$63+$X$63+$T$71+$S$80+$S$88+$P$110+$P$119),"")</f>
        <v/>
      </c>
      <c r="V240" s="999"/>
      <c r="W240" s="999"/>
      <c r="X240" s="149" t="s">
        <v>290</v>
      </c>
    </row>
    <row r="241" spans="1:24" ht="36" customHeight="1" x14ac:dyDescent="0.15">
      <c r="A241" s="991"/>
      <c r="B241" s="991"/>
      <c r="C241" s="991"/>
      <c r="D241" s="991"/>
      <c r="E241" s="991"/>
      <c r="F241" s="991"/>
      <c r="G241" s="991"/>
      <c r="H241" s="991"/>
      <c r="I241" s="991"/>
      <c r="J241" s="991"/>
      <c r="K241" s="923"/>
      <c r="L241" s="148"/>
      <c r="M241" s="993"/>
      <c r="N241" s="994"/>
      <c r="O241" s="994"/>
      <c r="P241" s="994"/>
      <c r="Q241" s="994"/>
      <c r="R241" s="994"/>
      <c r="S241" s="994"/>
      <c r="T241" s="994"/>
      <c r="U241" s="994"/>
      <c r="V241" s="994"/>
      <c r="W241" s="994"/>
      <c r="X241" s="995"/>
    </row>
    <row r="242" spans="1:24" ht="18" customHeight="1" x14ac:dyDescent="0.15">
      <c r="A242" s="122"/>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row>
    <row r="243" spans="1:24" s="106" customFormat="1" ht="18" customHeight="1" x14ac:dyDescent="0.15">
      <c r="A243" s="122" t="s">
        <v>332</v>
      </c>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row>
    <row r="244" spans="1:24" s="106" customFormat="1" ht="18" customHeight="1" x14ac:dyDescent="0.15">
      <c r="A244" s="122"/>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row>
    <row r="245" spans="1:24" s="106" customFormat="1" ht="18" customHeight="1" x14ac:dyDescent="0.15">
      <c r="A245" s="122" t="s">
        <v>333</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row>
    <row r="246" spans="1:24" s="106" customFormat="1" ht="18" customHeight="1" x14ac:dyDescent="0.15">
      <c r="A246" s="122"/>
      <c r="B246" s="121" t="s">
        <v>435</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row>
    <row r="247" spans="1:24" s="106" customFormat="1" ht="18" customHeight="1" x14ac:dyDescent="0.15">
      <c r="A247" s="991" t="s">
        <v>79</v>
      </c>
      <c r="B247" s="991"/>
      <c r="C247" s="991"/>
      <c r="D247" s="1032" t="s">
        <v>334</v>
      </c>
      <c r="E247" s="1032"/>
      <c r="F247" s="1032"/>
      <c r="G247" s="1032"/>
      <c r="H247" s="1032"/>
      <c r="I247" s="1032"/>
      <c r="J247" s="1032"/>
      <c r="K247" s="1032"/>
      <c r="L247" s="1032"/>
      <c r="M247" s="1032"/>
      <c r="N247" s="1032"/>
      <c r="O247" s="1032"/>
      <c r="P247" s="1032"/>
      <c r="Q247" s="1032"/>
      <c r="R247" s="1032"/>
      <c r="S247" s="1032"/>
      <c r="T247" s="1032"/>
      <c r="U247" s="121"/>
      <c r="V247" s="121"/>
      <c r="W247" s="121"/>
      <c r="X247" s="121"/>
    </row>
    <row r="248" spans="1:24" s="106" customFormat="1" ht="37.9" customHeight="1" x14ac:dyDescent="0.15">
      <c r="A248" s="1023" t="str">
        <f>別紙２①!$G$6</f>
        <v/>
      </c>
      <c r="B248" s="1023"/>
      <c r="C248" s="1023"/>
      <c r="D248" s="1024" t="s">
        <v>436</v>
      </c>
      <c r="E248" s="1024"/>
      <c r="F248" s="1024"/>
      <c r="G248" s="1024"/>
      <c r="H248" s="1024"/>
      <c r="I248" s="1024"/>
      <c r="J248" s="1024"/>
      <c r="K248" s="1024"/>
      <c r="L248" s="1024"/>
      <c r="M248" s="1024"/>
      <c r="N248" s="1024"/>
      <c r="O248" s="1024"/>
      <c r="P248" s="1024"/>
      <c r="Q248" s="1024"/>
      <c r="R248" s="1024"/>
      <c r="S248" s="1024"/>
      <c r="T248" s="1024"/>
      <c r="U248" s="121"/>
      <c r="V248" s="121"/>
      <c r="W248" s="121"/>
      <c r="X248" s="121"/>
    </row>
    <row r="249" spans="1:24" s="106" customFormat="1" ht="18" customHeight="1" x14ac:dyDescent="0.15">
      <c r="A249" s="122"/>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row>
    <row r="250" spans="1:24" ht="18" customHeight="1" x14ac:dyDescent="0.15">
      <c r="A250" s="122"/>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row>
    <row r="251" spans="1:24" ht="18" customHeight="1" x14ac:dyDescent="0.15">
      <c r="A251" s="122" t="s">
        <v>156</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row>
    <row r="252" spans="1:24" ht="8.4499999999999993" customHeight="1" x14ac:dyDescent="0.15">
      <c r="A252" s="122"/>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row>
    <row r="253" spans="1:24" ht="18" customHeight="1" x14ac:dyDescent="0.15">
      <c r="A253" s="122" t="s">
        <v>335</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row>
    <row r="254" spans="1:24" ht="36" customHeight="1" x14ac:dyDescent="0.15">
      <c r="A254" s="122"/>
      <c r="B254" s="1020" t="s">
        <v>157</v>
      </c>
      <c r="C254" s="1020"/>
      <c r="D254" s="1020"/>
      <c r="E254" s="1020"/>
      <c r="F254" s="1020"/>
      <c r="G254" s="1020"/>
      <c r="H254" s="1020"/>
      <c r="I254" s="1020"/>
      <c r="J254" s="1020"/>
      <c r="K254" s="1020"/>
      <c r="L254" s="1020"/>
      <c r="M254" s="1020"/>
      <c r="N254" s="1020"/>
      <c r="O254" s="1020"/>
      <c r="P254" s="1020"/>
      <c r="Q254" s="1020"/>
      <c r="R254" s="1020"/>
      <c r="S254" s="1020"/>
      <c r="T254" s="1020"/>
      <c r="U254" s="1020"/>
      <c r="V254" s="1020"/>
      <c r="W254" s="1020"/>
      <c r="X254" s="1020"/>
    </row>
    <row r="255" spans="1:24" ht="18" customHeight="1" x14ac:dyDescent="0.15">
      <c r="A255" s="1021" t="s">
        <v>79</v>
      </c>
      <c r="B255" s="1021"/>
      <c r="C255" s="1022" t="s">
        <v>158</v>
      </c>
      <c r="D255" s="1022"/>
      <c r="E255" s="1022"/>
      <c r="F255" s="1022"/>
      <c r="G255" s="1022"/>
      <c r="H255" s="1022"/>
      <c r="I255" s="1022" t="s">
        <v>159</v>
      </c>
      <c r="J255" s="1022"/>
      <c r="K255" s="1022"/>
      <c r="L255" s="150"/>
      <c r="M255" s="1022" t="s">
        <v>160</v>
      </c>
      <c r="N255" s="1022"/>
      <c r="O255" s="1022"/>
      <c r="P255" s="1022"/>
      <c r="Q255" s="1022"/>
      <c r="R255" s="1022"/>
      <c r="S255" s="1022" t="s">
        <v>161</v>
      </c>
      <c r="T255" s="1022"/>
      <c r="U255" s="1022"/>
      <c r="V255" s="1022"/>
      <c r="W255" s="1022"/>
      <c r="X255" s="1022"/>
    </row>
    <row r="256" spans="1:24" ht="20.45" customHeight="1" x14ac:dyDescent="0.15">
      <c r="A256" s="961" t="str">
        <f>IF(T71&gt;0,"〇","")</f>
        <v/>
      </c>
      <c r="B256" s="962"/>
      <c r="C256" s="963" t="s">
        <v>162</v>
      </c>
      <c r="D256" s="963"/>
      <c r="E256" s="963"/>
      <c r="F256" s="963"/>
      <c r="G256" s="963"/>
      <c r="H256" s="963"/>
      <c r="I256" s="151" t="s">
        <v>67</v>
      </c>
      <c r="J256" s="502"/>
      <c r="K256" s="152" t="s">
        <v>292</v>
      </c>
      <c r="L256" s="153"/>
      <c r="M256" s="972"/>
      <c r="N256" s="1018"/>
      <c r="O256" s="1018"/>
      <c r="P256" s="1018"/>
      <c r="Q256" s="1018"/>
      <c r="R256" s="1019"/>
      <c r="S256" s="972" t="s">
        <v>1094</v>
      </c>
      <c r="T256" s="1018"/>
      <c r="U256" s="1018"/>
      <c r="V256" s="1018"/>
      <c r="W256" s="1018"/>
      <c r="X256" s="1019"/>
    </row>
    <row r="257" spans="1:24" s="98" customFormat="1" ht="16.149999999999999" customHeight="1" x14ac:dyDescent="0.15">
      <c r="A257" s="969"/>
      <c r="B257" s="970"/>
      <c r="C257" s="971"/>
      <c r="D257" s="971"/>
      <c r="E257" s="971"/>
      <c r="F257" s="971"/>
      <c r="G257" s="971"/>
      <c r="H257" s="971"/>
      <c r="I257" s="154"/>
      <c r="J257" s="155" t="s">
        <v>293</v>
      </c>
      <c r="K257" s="156"/>
      <c r="L257" s="157"/>
      <c r="M257" s="975"/>
      <c r="N257" s="976"/>
      <c r="O257" s="976"/>
      <c r="P257" s="976"/>
      <c r="Q257" s="976"/>
      <c r="R257" s="977"/>
      <c r="S257" s="975"/>
      <c r="T257" s="976"/>
      <c r="U257" s="976"/>
      <c r="V257" s="976"/>
      <c r="W257" s="976"/>
      <c r="X257" s="977"/>
    </row>
    <row r="258" spans="1:24" s="98" customFormat="1" ht="22.9" customHeight="1" x14ac:dyDescent="0.15">
      <c r="A258" s="969"/>
      <c r="B258" s="970"/>
      <c r="C258" s="971"/>
      <c r="D258" s="971"/>
      <c r="E258" s="971"/>
      <c r="F258" s="971"/>
      <c r="G258" s="971"/>
      <c r="H258" s="971"/>
      <c r="I258" s="158" t="s">
        <v>67</v>
      </c>
      <c r="J258" s="501"/>
      <c r="K258" s="159" t="s">
        <v>292</v>
      </c>
      <c r="L258" s="157"/>
      <c r="M258" s="975"/>
      <c r="N258" s="976"/>
      <c r="O258" s="976"/>
      <c r="P258" s="976"/>
      <c r="Q258" s="976"/>
      <c r="R258" s="977"/>
      <c r="S258" s="975"/>
      <c r="T258" s="976"/>
      <c r="U258" s="976"/>
      <c r="V258" s="976"/>
      <c r="W258" s="976"/>
      <c r="X258" s="977"/>
    </row>
    <row r="259" spans="1:24" s="98" customFormat="1" ht="46.15" customHeight="1" x14ac:dyDescent="0.15">
      <c r="A259" s="969" t="str">
        <f>IF(S70&gt;0,"〇","")</f>
        <v/>
      </c>
      <c r="B259" s="970"/>
      <c r="C259" s="971"/>
      <c r="D259" s="971"/>
      <c r="E259" s="971"/>
      <c r="F259" s="971"/>
      <c r="G259" s="971"/>
      <c r="H259" s="971"/>
      <c r="I259" s="1005"/>
      <c r="J259" s="1006"/>
      <c r="K259" s="1007"/>
      <c r="L259" s="157"/>
      <c r="M259" s="975"/>
      <c r="N259" s="1025"/>
      <c r="O259" s="1025"/>
      <c r="P259" s="1025"/>
      <c r="Q259" s="1025"/>
      <c r="R259" s="977"/>
      <c r="S259" s="978"/>
      <c r="T259" s="979"/>
      <c r="U259" s="979"/>
      <c r="V259" s="979"/>
      <c r="W259" s="979"/>
      <c r="X259" s="980"/>
    </row>
    <row r="260" spans="1:24" s="98" customFormat="1" ht="84" customHeight="1" x14ac:dyDescent="0.15">
      <c r="A260" s="969"/>
      <c r="B260" s="970"/>
      <c r="C260" s="971"/>
      <c r="D260" s="971"/>
      <c r="E260" s="971"/>
      <c r="F260" s="971"/>
      <c r="G260" s="971"/>
      <c r="H260" s="971"/>
      <c r="I260" s="1005"/>
      <c r="J260" s="1006"/>
      <c r="K260" s="1007"/>
      <c r="L260" s="157"/>
      <c r="M260" s="975"/>
      <c r="N260" s="976"/>
      <c r="O260" s="976"/>
      <c r="P260" s="976"/>
      <c r="Q260" s="976"/>
      <c r="R260" s="977"/>
      <c r="S260" s="1008" t="s">
        <v>1095</v>
      </c>
      <c r="T260" s="1009"/>
      <c r="U260" s="1009"/>
      <c r="V260" s="1009"/>
      <c r="W260" s="1009"/>
      <c r="X260" s="1010"/>
    </row>
    <row r="261" spans="1:24" s="98" customFormat="1" ht="120" customHeight="1" x14ac:dyDescent="0.15">
      <c r="A261" s="966"/>
      <c r="B261" s="967"/>
      <c r="C261" s="968"/>
      <c r="D261" s="968"/>
      <c r="E261" s="968"/>
      <c r="F261" s="968"/>
      <c r="G261" s="968"/>
      <c r="H261" s="968"/>
      <c r="I261" s="987"/>
      <c r="J261" s="1011"/>
      <c r="K261" s="1012"/>
      <c r="L261" s="160"/>
      <c r="M261" s="978"/>
      <c r="N261" s="979"/>
      <c r="O261" s="979"/>
      <c r="P261" s="979"/>
      <c r="Q261" s="979"/>
      <c r="R261" s="980"/>
      <c r="S261" s="1008" t="s">
        <v>1096</v>
      </c>
      <c r="T261" s="1009"/>
      <c r="U261" s="1009"/>
      <c r="V261" s="1009"/>
      <c r="W261" s="1009"/>
      <c r="X261" s="1010"/>
    </row>
    <row r="262" spans="1:24" ht="21.6" customHeight="1" x14ac:dyDescent="0.15">
      <c r="A262" s="961" t="str">
        <f>IF(S80&gt;0,"〇","")</f>
        <v/>
      </c>
      <c r="B262" s="962"/>
      <c r="C262" s="963" t="s">
        <v>163</v>
      </c>
      <c r="D262" s="963"/>
      <c r="E262" s="963"/>
      <c r="F262" s="963"/>
      <c r="G262" s="963"/>
      <c r="H262" s="963"/>
      <c r="I262" s="151" t="s">
        <v>67</v>
      </c>
      <c r="J262" s="502"/>
      <c r="K262" s="152" t="s">
        <v>292</v>
      </c>
      <c r="L262" s="161"/>
      <c r="M262" s="972"/>
      <c r="N262" s="973"/>
      <c r="O262" s="973"/>
      <c r="P262" s="973"/>
      <c r="Q262" s="973"/>
      <c r="R262" s="974"/>
      <c r="S262" s="972" t="s">
        <v>1097</v>
      </c>
      <c r="T262" s="973"/>
      <c r="U262" s="973"/>
      <c r="V262" s="973"/>
      <c r="W262" s="973"/>
      <c r="X262" s="974"/>
    </row>
    <row r="263" spans="1:24" s="98" customFormat="1" ht="21.6" customHeight="1" x14ac:dyDescent="0.15">
      <c r="A263" s="969"/>
      <c r="B263" s="970"/>
      <c r="C263" s="971"/>
      <c r="D263" s="971"/>
      <c r="E263" s="971"/>
      <c r="F263" s="971"/>
      <c r="G263" s="971"/>
      <c r="H263" s="971"/>
      <c r="I263" s="154"/>
      <c r="J263" s="155" t="s">
        <v>293</v>
      </c>
      <c r="K263" s="156"/>
      <c r="L263" s="161"/>
      <c r="M263" s="975"/>
      <c r="N263" s="976"/>
      <c r="O263" s="976"/>
      <c r="P263" s="976"/>
      <c r="Q263" s="976"/>
      <c r="R263" s="977"/>
      <c r="S263" s="975"/>
      <c r="T263" s="976"/>
      <c r="U263" s="976"/>
      <c r="V263" s="976"/>
      <c r="W263" s="976"/>
      <c r="X263" s="977"/>
    </row>
    <row r="264" spans="1:24" s="98" customFormat="1" ht="21.6" customHeight="1" x14ac:dyDescent="0.15">
      <c r="A264" s="969"/>
      <c r="B264" s="970"/>
      <c r="C264" s="971"/>
      <c r="D264" s="971"/>
      <c r="E264" s="971"/>
      <c r="F264" s="971"/>
      <c r="G264" s="971"/>
      <c r="H264" s="971"/>
      <c r="I264" s="158" t="s">
        <v>67</v>
      </c>
      <c r="J264" s="501"/>
      <c r="K264" s="159" t="s">
        <v>292</v>
      </c>
      <c r="L264" s="161"/>
      <c r="M264" s="975"/>
      <c r="N264" s="976"/>
      <c r="O264" s="976"/>
      <c r="P264" s="976"/>
      <c r="Q264" s="976"/>
      <c r="R264" s="977"/>
      <c r="S264" s="975"/>
      <c r="T264" s="976"/>
      <c r="U264" s="976"/>
      <c r="V264" s="976"/>
      <c r="W264" s="976"/>
      <c r="X264" s="977"/>
    </row>
    <row r="265" spans="1:24" s="98" customFormat="1" ht="162" customHeight="1" x14ac:dyDescent="0.15">
      <c r="A265" s="966" t="str">
        <f>IF(S75&gt;0,"〇","")</f>
        <v/>
      </c>
      <c r="B265" s="967"/>
      <c r="C265" s="968"/>
      <c r="D265" s="968"/>
      <c r="E265" s="968"/>
      <c r="F265" s="968"/>
      <c r="G265" s="968"/>
      <c r="H265" s="968"/>
      <c r="I265" s="987"/>
      <c r="J265" s="988"/>
      <c r="K265" s="989"/>
      <c r="L265" s="161"/>
      <c r="M265" s="978"/>
      <c r="N265" s="979"/>
      <c r="O265" s="979"/>
      <c r="P265" s="979"/>
      <c r="Q265" s="979"/>
      <c r="R265" s="980"/>
      <c r="S265" s="978"/>
      <c r="T265" s="979"/>
      <c r="U265" s="979"/>
      <c r="V265" s="979"/>
      <c r="W265" s="979"/>
      <c r="X265" s="980"/>
    </row>
    <row r="266" spans="1:24" ht="24" customHeight="1" x14ac:dyDescent="0.15">
      <c r="A266" s="961" t="str">
        <f>IF(S88&gt;0,"〇","")</f>
        <v/>
      </c>
      <c r="B266" s="962"/>
      <c r="C266" s="963" t="s">
        <v>437</v>
      </c>
      <c r="D266" s="963"/>
      <c r="E266" s="963"/>
      <c r="F266" s="963"/>
      <c r="G266" s="963"/>
      <c r="H266" s="963"/>
      <c r="I266" s="151" t="s">
        <v>67</v>
      </c>
      <c r="J266" s="502"/>
      <c r="K266" s="152" t="s">
        <v>292</v>
      </c>
      <c r="L266" s="161"/>
      <c r="M266" s="972"/>
      <c r="N266" s="1003"/>
      <c r="O266" s="1003"/>
      <c r="P266" s="1003"/>
      <c r="Q266" s="1003"/>
      <c r="R266" s="1004"/>
      <c r="S266" s="972" t="s">
        <v>1098</v>
      </c>
      <c r="T266" s="973"/>
      <c r="U266" s="973"/>
      <c r="V266" s="973"/>
      <c r="W266" s="973"/>
      <c r="X266" s="974"/>
    </row>
    <row r="267" spans="1:24" s="98" customFormat="1" ht="24" customHeight="1" x14ac:dyDescent="0.15">
      <c r="A267" s="969"/>
      <c r="B267" s="970"/>
      <c r="C267" s="971"/>
      <c r="D267" s="971"/>
      <c r="E267" s="971"/>
      <c r="F267" s="971"/>
      <c r="G267" s="971"/>
      <c r="H267" s="971"/>
      <c r="I267" s="154"/>
      <c r="J267" s="155" t="s">
        <v>293</v>
      </c>
      <c r="K267" s="156"/>
      <c r="L267" s="161"/>
      <c r="M267" s="975"/>
      <c r="N267" s="976"/>
      <c r="O267" s="976"/>
      <c r="P267" s="976"/>
      <c r="Q267" s="976"/>
      <c r="R267" s="977"/>
      <c r="S267" s="981"/>
      <c r="T267" s="982"/>
      <c r="U267" s="982"/>
      <c r="V267" s="982"/>
      <c r="W267" s="982"/>
      <c r="X267" s="983"/>
    </row>
    <row r="268" spans="1:24" s="98" customFormat="1" ht="24" customHeight="1" x14ac:dyDescent="0.15">
      <c r="A268" s="969"/>
      <c r="B268" s="970"/>
      <c r="C268" s="971"/>
      <c r="D268" s="971"/>
      <c r="E268" s="971"/>
      <c r="F268" s="971"/>
      <c r="G268" s="971"/>
      <c r="H268" s="971"/>
      <c r="I268" s="158" t="s">
        <v>67</v>
      </c>
      <c r="J268" s="501"/>
      <c r="K268" s="159" t="s">
        <v>292</v>
      </c>
      <c r="L268" s="161"/>
      <c r="M268" s="975"/>
      <c r="N268" s="976"/>
      <c r="O268" s="976"/>
      <c r="P268" s="976"/>
      <c r="Q268" s="976"/>
      <c r="R268" s="977"/>
      <c r="S268" s="981"/>
      <c r="T268" s="982"/>
      <c r="U268" s="982"/>
      <c r="V268" s="982"/>
      <c r="W268" s="982"/>
      <c r="X268" s="983"/>
    </row>
    <row r="269" spans="1:24" s="98" customFormat="1" ht="138" customHeight="1" x14ac:dyDescent="0.15">
      <c r="A269" s="966"/>
      <c r="B269" s="967"/>
      <c r="C269" s="968"/>
      <c r="D269" s="968"/>
      <c r="E269" s="968"/>
      <c r="F269" s="968"/>
      <c r="G269" s="968"/>
      <c r="H269" s="968"/>
      <c r="I269" s="987"/>
      <c r="J269" s="988"/>
      <c r="K269" s="989"/>
      <c r="L269" s="161"/>
      <c r="M269" s="978"/>
      <c r="N269" s="979"/>
      <c r="O269" s="979"/>
      <c r="P269" s="979"/>
      <c r="Q269" s="979"/>
      <c r="R269" s="980"/>
      <c r="S269" s="984"/>
      <c r="T269" s="985"/>
      <c r="U269" s="985"/>
      <c r="V269" s="985"/>
      <c r="W269" s="985"/>
      <c r="X269" s="986"/>
    </row>
    <row r="270" spans="1:24" ht="24" customHeight="1" x14ac:dyDescent="0.15">
      <c r="A270" s="964" t="str">
        <f>IF(P110&gt;0,"〇","")</f>
        <v/>
      </c>
      <c r="B270" s="965"/>
      <c r="C270" s="963" t="s">
        <v>438</v>
      </c>
      <c r="D270" s="963"/>
      <c r="E270" s="963"/>
      <c r="F270" s="963"/>
      <c r="G270" s="963"/>
      <c r="H270" s="963"/>
      <c r="I270" s="151" t="s">
        <v>67</v>
      </c>
      <c r="J270" s="502"/>
      <c r="K270" s="152" t="s">
        <v>292</v>
      </c>
      <c r="L270" s="161"/>
      <c r="M270" s="972"/>
      <c r="N270" s="973"/>
      <c r="O270" s="973"/>
      <c r="P270" s="973"/>
      <c r="Q270" s="973"/>
      <c r="R270" s="974"/>
      <c r="S270" s="972" t="s">
        <v>1099</v>
      </c>
      <c r="T270" s="973"/>
      <c r="U270" s="973"/>
      <c r="V270" s="973"/>
      <c r="W270" s="973"/>
      <c r="X270" s="974"/>
    </row>
    <row r="271" spans="1:24" s="98" customFormat="1" ht="24" customHeight="1" x14ac:dyDescent="0.15">
      <c r="A271" s="969"/>
      <c r="B271" s="970"/>
      <c r="C271" s="971"/>
      <c r="D271" s="971"/>
      <c r="E271" s="971"/>
      <c r="F271" s="971"/>
      <c r="G271" s="971"/>
      <c r="H271" s="971"/>
      <c r="I271" s="154"/>
      <c r="J271" s="155" t="s">
        <v>293</v>
      </c>
      <c r="K271" s="156"/>
      <c r="L271" s="161"/>
      <c r="M271" s="975"/>
      <c r="N271" s="976"/>
      <c r="O271" s="976"/>
      <c r="P271" s="976"/>
      <c r="Q271" s="976"/>
      <c r="R271" s="977"/>
      <c r="S271" s="975"/>
      <c r="T271" s="976"/>
      <c r="U271" s="976"/>
      <c r="V271" s="976"/>
      <c r="W271" s="976"/>
      <c r="X271" s="977"/>
    </row>
    <row r="272" spans="1:24" s="98" customFormat="1" ht="24" customHeight="1" x14ac:dyDescent="0.15">
      <c r="A272" s="969"/>
      <c r="B272" s="970"/>
      <c r="C272" s="971"/>
      <c r="D272" s="971"/>
      <c r="E272" s="971"/>
      <c r="F272" s="971"/>
      <c r="G272" s="971"/>
      <c r="H272" s="971"/>
      <c r="I272" s="158" t="s">
        <v>67</v>
      </c>
      <c r="J272" s="501"/>
      <c r="K272" s="159" t="s">
        <v>292</v>
      </c>
      <c r="L272" s="161"/>
      <c r="M272" s="975"/>
      <c r="N272" s="976"/>
      <c r="O272" s="976"/>
      <c r="P272" s="976"/>
      <c r="Q272" s="976"/>
      <c r="R272" s="977"/>
      <c r="S272" s="975"/>
      <c r="T272" s="976"/>
      <c r="U272" s="976"/>
      <c r="V272" s="976"/>
      <c r="W272" s="976"/>
      <c r="X272" s="977"/>
    </row>
    <row r="273" spans="1:25" s="98" customFormat="1" ht="119.45" customHeight="1" x14ac:dyDescent="0.15">
      <c r="A273" s="966"/>
      <c r="B273" s="967"/>
      <c r="C273" s="968"/>
      <c r="D273" s="968"/>
      <c r="E273" s="968"/>
      <c r="F273" s="968"/>
      <c r="G273" s="968"/>
      <c r="H273" s="968"/>
      <c r="I273" s="162"/>
      <c r="J273" s="163"/>
      <c r="K273" s="164"/>
      <c r="L273" s="161"/>
      <c r="M273" s="978"/>
      <c r="N273" s="979"/>
      <c r="O273" s="979"/>
      <c r="P273" s="979"/>
      <c r="Q273" s="979"/>
      <c r="R273" s="980"/>
      <c r="S273" s="978"/>
      <c r="T273" s="979"/>
      <c r="U273" s="979"/>
      <c r="V273" s="979"/>
      <c r="W273" s="979"/>
      <c r="X273" s="980"/>
    </row>
    <row r="274" spans="1:25" ht="24" customHeight="1" x14ac:dyDescent="0.15">
      <c r="A274" s="1000" t="str">
        <f>IF(P119&gt;0,"〇","")</f>
        <v/>
      </c>
      <c r="B274" s="1001"/>
      <c r="C274" s="1002" t="s">
        <v>439</v>
      </c>
      <c r="D274" s="963"/>
      <c r="E274" s="963"/>
      <c r="F274" s="963"/>
      <c r="G274" s="963"/>
      <c r="H274" s="963"/>
      <c r="I274" s="151" t="s">
        <v>67</v>
      </c>
      <c r="J274" s="502"/>
      <c r="K274" s="152" t="s">
        <v>292</v>
      </c>
      <c r="L274" s="165"/>
      <c r="M274" s="972"/>
      <c r="N274" s="973"/>
      <c r="O274" s="973"/>
      <c r="P274" s="973"/>
      <c r="Q274" s="973"/>
      <c r="R274" s="974"/>
      <c r="S274" s="972" t="s">
        <v>1100</v>
      </c>
      <c r="T274" s="973"/>
      <c r="U274" s="973"/>
      <c r="V274" s="973"/>
      <c r="W274" s="973"/>
      <c r="X274" s="974"/>
      <c r="Y274" s="72"/>
    </row>
    <row r="275" spans="1:25" s="98" customFormat="1" ht="24" customHeight="1" x14ac:dyDescent="0.15">
      <c r="A275" s="969"/>
      <c r="B275" s="970"/>
      <c r="C275" s="971"/>
      <c r="D275" s="971"/>
      <c r="E275" s="971"/>
      <c r="F275" s="971"/>
      <c r="G275" s="971"/>
      <c r="H275" s="971"/>
      <c r="I275" s="154"/>
      <c r="J275" s="155" t="s">
        <v>293</v>
      </c>
      <c r="K275" s="156"/>
      <c r="L275" s="165"/>
      <c r="M275" s="975"/>
      <c r="N275" s="976"/>
      <c r="O275" s="976"/>
      <c r="P275" s="976"/>
      <c r="Q275" s="976"/>
      <c r="R275" s="977"/>
      <c r="S275" s="975"/>
      <c r="T275" s="976"/>
      <c r="U275" s="976"/>
      <c r="V275" s="976"/>
      <c r="W275" s="976"/>
      <c r="X275" s="977"/>
    </row>
    <row r="276" spans="1:25" s="98" customFormat="1" ht="24" customHeight="1" x14ac:dyDescent="0.15">
      <c r="A276" s="969"/>
      <c r="B276" s="970"/>
      <c r="C276" s="971"/>
      <c r="D276" s="971"/>
      <c r="E276" s="971"/>
      <c r="F276" s="971"/>
      <c r="G276" s="971"/>
      <c r="H276" s="971"/>
      <c r="I276" s="158" t="s">
        <v>67</v>
      </c>
      <c r="J276" s="501"/>
      <c r="K276" s="159" t="s">
        <v>292</v>
      </c>
      <c r="L276" s="165"/>
      <c r="M276" s="975"/>
      <c r="N276" s="976"/>
      <c r="O276" s="976"/>
      <c r="P276" s="976"/>
      <c r="Q276" s="976"/>
      <c r="R276" s="977"/>
      <c r="S276" s="975"/>
      <c r="T276" s="976"/>
      <c r="U276" s="976"/>
      <c r="V276" s="976"/>
      <c r="W276" s="976"/>
      <c r="X276" s="977"/>
    </row>
    <row r="277" spans="1:25" s="98" customFormat="1" ht="119.45" customHeight="1" x14ac:dyDescent="0.15">
      <c r="A277" s="966" t="str">
        <f>IF(S84&gt;0,"〇","")</f>
        <v/>
      </c>
      <c r="B277" s="967"/>
      <c r="C277" s="968"/>
      <c r="D277" s="968"/>
      <c r="E277" s="968"/>
      <c r="F277" s="968"/>
      <c r="G277" s="968"/>
      <c r="H277" s="968"/>
      <c r="I277" s="162"/>
      <c r="J277" s="163"/>
      <c r="K277" s="164"/>
      <c r="L277" s="165"/>
      <c r="M277" s="978"/>
      <c r="N277" s="979"/>
      <c r="O277" s="979"/>
      <c r="P277" s="979"/>
      <c r="Q277" s="979"/>
      <c r="R277" s="980"/>
      <c r="S277" s="978"/>
      <c r="T277" s="979"/>
      <c r="U277" s="979"/>
      <c r="V277" s="979"/>
      <c r="W277" s="979"/>
      <c r="X277" s="980"/>
    </row>
    <row r="278" spans="1:25" ht="7.15" customHeight="1" x14ac:dyDescent="0.15">
      <c r="A278" s="166"/>
      <c r="B278" s="166"/>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row>
    <row r="279" spans="1:25" ht="18" customHeight="1" x14ac:dyDescent="0.15">
      <c r="A279" s="143"/>
      <c r="B279" s="144" t="s">
        <v>164</v>
      </c>
      <c r="C279" s="138" t="s">
        <v>440</v>
      </c>
      <c r="D279" s="138"/>
      <c r="E279" s="138"/>
      <c r="F279" s="138"/>
      <c r="G279" s="138"/>
      <c r="H279" s="138"/>
      <c r="I279" s="138"/>
      <c r="J279" s="138"/>
      <c r="K279" s="138"/>
      <c r="L279" s="138"/>
      <c r="M279" s="138"/>
      <c r="N279" s="138"/>
      <c r="O279" s="138"/>
      <c r="P279" s="138"/>
      <c r="Q279" s="138"/>
      <c r="R279" s="138"/>
      <c r="S279" s="138"/>
      <c r="T279" s="138"/>
      <c r="U279" s="138"/>
      <c r="V279" s="138"/>
      <c r="W279" s="138"/>
      <c r="X279" s="138"/>
    </row>
    <row r="280" spans="1:25" ht="45.75" customHeight="1" x14ac:dyDescent="0.15">
      <c r="A280" s="143"/>
      <c r="B280" s="168" t="s">
        <v>165</v>
      </c>
      <c r="C280" s="960" t="s">
        <v>166</v>
      </c>
      <c r="D280" s="960"/>
      <c r="E280" s="960"/>
      <c r="F280" s="960"/>
      <c r="G280" s="960"/>
      <c r="H280" s="960"/>
      <c r="I280" s="960"/>
      <c r="J280" s="960"/>
      <c r="K280" s="960"/>
      <c r="L280" s="960"/>
      <c r="M280" s="960"/>
      <c r="N280" s="960"/>
      <c r="O280" s="960"/>
      <c r="P280" s="960"/>
      <c r="Q280" s="960"/>
      <c r="R280" s="960"/>
      <c r="S280" s="960"/>
      <c r="T280" s="960"/>
      <c r="U280" s="960"/>
      <c r="V280" s="960"/>
      <c r="W280" s="960"/>
      <c r="X280" s="960"/>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55118110236220474" bottom="0.55118110236220474" header="0.31496062992125984" footer="0.31496062992125984"/>
  <pageSetup paperSize="9" scale="73" fitToHeight="0" orientation="portrait" blackAndWhite="1" verticalDpi="1200" r:id="rId1"/>
  <rowBreaks count="2" manualBreakCount="2">
    <brk id="105" max="23" man="1"/>
    <brk id="269" max="23" man="1"/>
  </rowBreaks>
  <colBreaks count="1" manualBreakCount="1">
    <brk id="2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zoomScale="85" zoomScaleNormal="80" zoomScaleSheetLayoutView="85" workbookViewId="0">
      <selection activeCell="C20" sqref="C20"/>
    </sheetView>
  </sheetViews>
  <sheetFormatPr defaultRowHeight="18.75" x14ac:dyDescent="0.15"/>
  <cols>
    <col min="1" max="1" width="10.5" style="170" customWidth="1"/>
    <col min="2" max="2" width="14.375" style="170" customWidth="1"/>
    <col min="3" max="3" width="7.625" style="170" customWidth="1"/>
    <col min="4" max="4" width="16.5" style="170" customWidth="1"/>
    <col min="5" max="5" width="7.5" style="170" customWidth="1"/>
    <col min="6" max="6" width="10.5" style="170" customWidth="1"/>
    <col min="7" max="7" width="11.125" style="170" customWidth="1"/>
    <col min="8" max="8" width="7.75" style="170" customWidth="1"/>
    <col min="9" max="9" width="8.25" style="170" customWidth="1"/>
    <col min="10" max="10" width="8.25" style="170" hidden="1" customWidth="1"/>
    <col min="11" max="15" width="4.25" style="170" customWidth="1"/>
    <col min="16" max="17" width="13.875" style="170" customWidth="1"/>
    <col min="18" max="18" width="11.75" style="170" customWidth="1"/>
    <col min="19" max="19" width="12.75" style="170" customWidth="1"/>
    <col min="20" max="20" width="3.5" style="170" customWidth="1"/>
    <col min="21" max="21" width="11.25" style="171" customWidth="1"/>
  </cols>
  <sheetData>
    <row r="1" spans="1:28" s="174" customFormat="1" ht="22.15" customHeight="1" x14ac:dyDescent="0.15">
      <c r="A1" s="173"/>
      <c r="S1" s="173" t="s">
        <v>887</v>
      </c>
      <c r="U1" s="175"/>
    </row>
    <row r="2" spans="1:28" s="173" customFormat="1" ht="23.45" customHeight="1" x14ac:dyDescent="0.15">
      <c r="A2" s="1172" t="s">
        <v>364</v>
      </c>
      <c r="B2" s="1172"/>
      <c r="C2" s="1172"/>
      <c r="D2" s="1172"/>
      <c r="E2" s="1172"/>
      <c r="F2" s="1172"/>
      <c r="G2" s="1172"/>
      <c r="H2" s="1172"/>
      <c r="I2" s="1172"/>
      <c r="J2" s="1172"/>
      <c r="K2" s="1172"/>
      <c r="L2" s="1172"/>
      <c r="M2" s="1172"/>
      <c r="N2" s="1172"/>
      <c r="O2" s="1172"/>
      <c r="P2" s="1172"/>
      <c r="Q2" s="1172"/>
      <c r="R2" s="1172"/>
      <c r="S2" s="1172"/>
      <c r="U2" s="175"/>
    </row>
    <row r="3" spans="1:28" s="173" customFormat="1" ht="23.45" customHeight="1" x14ac:dyDescent="0.15">
      <c r="A3" s="176" t="s">
        <v>365</v>
      </c>
      <c r="C3" s="176"/>
      <c r="U3" s="175"/>
    </row>
    <row r="4" spans="1:28" s="173" customFormat="1" ht="40.5" customHeight="1" x14ac:dyDescent="0.15">
      <c r="A4" s="1239" t="s">
        <v>366</v>
      </c>
      <c r="B4" s="1239"/>
      <c r="C4" s="1239"/>
      <c r="D4" s="1239"/>
      <c r="E4" s="1239"/>
      <c r="F4" s="1239"/>
      <c r="G4" s="1239"/>
      <c r="H4" s="1239"/>
      <c r="I4" s="1239"/>
      <c r="J4" s="1239"/>
      <c r="K4" s="1239"/>
      <c r="L4" s="1239"/>
      <c r="M4" s="1239"/>
      <c r="N4" s="1239"/>
      <c r="O4" s="1239"/>
      <c r="P4" s="1239"/>
      <c r="Q4" s="1239"/>
      <c r="R4" s="1239"/>
      <c r="S4" s="1239"/>
      <c r="U4" s="175"/>
    </row>
    <row r="5" spans="1:28" s="173" customFormat="1" ht="23.45" hidden="1" customHeight="1" x14ac:dyDescent="0.15">
      <c r="A5" s="176"/>
      <c r="C5" s="176"/>
      <c r="E5" s="177"/>
      <c r="F5" s="178"/>
      <c r="G5" s="179"/>
      <c r="U5" s="180" t="s">
        <v>623</v>
      </c>
    </row>
    <row r="6" spans="1:28" s="173" customFormat="1" ht="18.600000000000001" hidden="1" customHeight="1" x14ac:dyDescent="0.15">
      <c r="A6" s="176"/>
      <c r="C6" s="1269" t="s">
        <v>352</v>
      </c>
      <c r="D6" s="1270"/>
      <c r="F6" s="1271" t="s">
        <v>446</v>
      </c>
      <c r="G6" s="1273" t="str">
        <f>IF(S14="", "",S14)</f>
        <v/>
      </c>
      <c r="U6" s="175"/>
    </row>
    <row r="7" spans="1:28" s="173" customFormat="1" ht="18.600000000000001" hidden="1" customHeight="1" x14ac:dyDescent="0.15">
      <c r="A7" s="176"/>
      <c r="C7" s="1269" t="s">
        <v>97</v>
      </c>
      <c r="D7" s="1270"/>
      <c r="F7" s="1272"/>
      <c r="G7" s="1274"/>
      <c r="U7" s="175"/>
    </row>
    <row r="8" spans="1:28" s="173" customFormat="1" ht="18.600000000000001" hidden="1" customHeight="1" x14ac:dyDescent="0.15">
      <c r="A8" s="176"/>
      <c r="C8" s="1269" t="s">
        <v>396</v>
      </c>
      <c r="D8" s="1270"/>
      <c r="F8" s="1271" t="s">
        <v>447</v>
      </c>
      <c r="G8" s="1278" t="str">
        <f>IF(S15="", "",S15)</f>
        <v/>
      </c>
      <c r="U8" s="175"/>
    </row>
    <row r="9" spans="1:28" s="173" customFormat="1" ht="18.600000000000001" hidden="1" customHeight="1" x14ac:dyDescent="0.15">
      <c r="A9" s="176"/>
      <c r="C9" s="1269" t="s">
        <v>621</v>
      </c>
      <c r="D9" s="1270"/>
      <c r="F9" s="1272"/>
      <c r="G9" s="1279"/>
      <c r="U9" s="175"/>
    </row>
    <row r="10" spans="1:28" s="173" customFormat="1" ht="18.600000000000001" hidden="1" customHeight="1" x14ac:dyDescent="0.15">
      <c r="A10" s="176"/>
      <c r="C10" s="1269" t="s">
        <v>411</v>
      </c>
      <c r="D10" s="1270"/>
      <c r="U10" s="175"/>
    </row>
    <row r="11" spans="1:28" s="178" customFormat="1" ht="8.4499999999999993" customHeight="1" thickBot="1" x14ac:dyDescent="0.2">
      <c r="A11" s="179"/>
      <c r="C11" s="179"/>
      <c r="U11" s="180"/>
    </row>
    <row r="12" spans="1:28" s="178" customFormat="1" ht="13.5" customHeight="1" x14ac:dyDescent="0.15">
      <c r="A12" s="1230" t="s">
        <v>412</v>
      </c>
      <c r="B12" s="1231"/>
      <c r="C12" s="1231"/>
      <c r="D12" s="1231"/>
      <c r="E12" s="1231"/>
      <c r="F12" s="1231"/>
      <c r="G12" s="1231"/>
      <c r="H12" s="1231"/>
      <c r="I12" s="1231"/>
      <c r="J12" s="1231"/>
      <c r="K12" s="1231"/>
      <c r="L12" s="1231"/>
      <c r="M12" s="1231"/>
      <c r="N12" s="1231"/>
      <c r="O12" s="1231"/>
      <c r="P12" s="1231"/>
      <c r="Q12" s="1231"/>
      <c r="R12" s="1231"/>
      <c r="S12" s="1232"/>
      <c r="U12" s="1236" t="s">
        <v>355</v>
      </c>
    </row>
    <row r="13" spans="1:28" s="178" customFormat="1" ht="13.5" customHeight="1" thickBot="1" x14ac:dyDescent="0.2">
      <c r="A13" s="1233"/>
      <c r="B13" s="1234"/>
      <c r="C13" s="1234"/>
      <c r="D13" s="1234"/>
      <c r="E13" s="1234"/>
      <c r="F13" s="1234"/>
      <c r="G13" s="1234"/>
      <c r="H13" s="1234"/>
      <c r="I13" s="1234"/>
      <c r="J13" s="1234"/>
      <c r="K13" s="1234"/>
      <c r="L13" s="1234"/>
      <c r="M13" s="1234"/>
      <c r="N13" s="1234"/>
      <c r="O13" s="1234"/>
      <c r="P13" s="1234"/>
      <c r="Q13" s="1234"/>
      <c r="R13" s="1234"/>
      <c r="S13" s="1235"/>
      <c r="U13" s="1237"/>
    </row>
    <row r="14" spans="1:28" s="178" customFormat="1" ht="39" customHeight="1" x14ac:dyDescent="0.15">
      <c r="A14" s="1252" t="s">
        <v>888</v>
      </c>
      <c r="B14" s="1253"/>
      <c r="C14" s="1253"/>
      <c r="D14" s="1253"/>
      <c r="E14" s="1253"/>
      <c r="F14" s="1253"/>
      <c r="G14" s="1253"/>
      <c r="H14" s="1254"/>
      <c r="I14" s="1261" t="s">
        <v>889</v>
      </c>
      <c r="J14" s="530"/>
      <c r="K14" s="1252" t="s">
        <v>890</v>
      </c>
      <c r="L14" s="1264"/>
      <c r="M14" s="1264"/>
      <c r="N14" s="1264"/>
      <c r="O14" s="1265"/>
      <c r="P14" s="1246" t="s">
        <v>443</v>
      </c>
      <c r="Q14" s="1247"/>
      <c r="R14" s="1248"/>
      <c r="S14" s="537"/>
      <c r="U14" s="1237"/>
    </row>
    <row r="15" spans="1:28" s="181" customFormat="1" ht="39" customHeight="1" thickBot="1" x14ac:dyDescent="0.2">
      <c r="A15" s="1255"/>
      <c r="B15" s="1256"/>
      <c r="C15" s="1256"/>
      <c r="D15" s="1256"/>
      <c r="E15" s="1256"/>
      <c r="F15" s="1256"/>
      <c r="G15" s="1256"/>
      <c r="H15" s="1257"/>
      <c r="I15" s="1262"/>
      <c r="J15" s="531"/>
      <c r="K15" s="1266"/>
      <c r="L15" s="1267"/>
      <c r="M15" s="1267"/>
      <c r="N15" s="1267"/>
      <c r="O15" s="1268"/>
      <c r="P15" s="1249" t="s">
        <v>444</v>
      </c>
      <c r="Q15" s="1250"/>
      <c r="R15" s="1251"/>
      <c r="S15" s="538"/>
      <c r="T15" s="178"/>
      <c r="U15" s="1237"/>
      <c r="V15" s="178"/>
      <c r="W15" s="178"/>
      <c r="X15" s="178"/>
      <c r="Y15" s="178"/>
      <c r="Z15" s="178"/>
      <c r="AA15" s="178"/>
      <c r="AB15" s="178"/>
    </row>
    <row r="16" spans="1:28" s="181" customFormat="1" ht="30" customHeight="1" thickBot="1" x14ac:dyDescent="0.2">
      <c r="A16" s="1258"/>
      <c r="B16" s="1259"/>
      <c r="C16" s="1259"/>
      <c r="D16" s="1259"/>
      <c r="E16" s="1259"/>
      <c r="F16" s="1259"/>
      <c r="G16" s="1259"/>
      <c r="H16" s="1260"/>
      <c r="I16" s="1263"/>
      <c r="J16" s="532"/>
      <c r="K16" s="533" t="s">
        <v>609</v>
      </c>
      <c r="L16" s="534"/>
      <c r="M16" s="534"/>
      <c r="N16" s="534"/>
      <c r="O16" s="534"/>
      <c r="P16" s="1244" t="s">
        <v>413</v>
      </c>
      <c r="Q16" s="1245"/>
      <c r="R16" s="1240" t="s">
        <v>414</v>
      </c>
      <c r="S16" s="1242" t="s">
        <v>415</v>
      </c>
      <c r="T16" s="178"/>
      <c r="U16" s="1238"/>
      <c r="V16" s="178"/>
      <c r="W16" s="178"/>
      <c r="X16" s="178"/>
      <c r="Y16" s="178"/>
      <c r="Z16" s="178"/>
      <c r="AA16" s="178"/>
      <c r="AB16" s="178"/>
    </row>
    <row r="17" spans="1:28" s="181" customFormat="1" ht="153.75" customHeight="1" x14ac:dyDescent="0.15">
      <c r="A17" s="481" t="s">
        <v>175</v>
      </c>
      <c r="B17" s="482" t="s">
        <v>176</v>
      </c>
      <c r="C17" s="482" t="s">
        <v>177</v>
      </c>
      <c r="D17" s="482" t="s">
        <v>178</v>
      </c>
      <c r="E17" s="482" t="s">
        <v>4</v>
      </c>
      <c r="F17" s="482" t="s">
        <v>179</v>
      </c>
      <c r="G17" s="483" t="s">
        <v>885</v>
      </c>
      <c r="H17" s="296" t="s">
        <v>354</v>
      </c>
      <c r="I17" s="295" t="s">
        <v>180</v>
      </c>
      <c r="J17" s="295" t="s">
        <v>181</v>
      </c>
      <c r="K17" s="292" t="s">
        <v>352</v>
      </c>
      <c r="L17" s="292" t="s">
        <v>97</v>
      </c>
      <c r="M17" s="292" t="s">
        <v>396</v>
      </c>
      <c r="N17" s="292" t="s">
        <v>621</v>
      </c>
      <c r="O17" s="292" t="s">
        <v>411</v>
      </c>
      <c r="P17" s="297" t="s">
        <v>348</v>
      </c>
      <c r="Q17" s="298" t="s">
        <v>886</v>
      </c>
      <c r="R17" s="1241"/>
      <c r="S17" s="1243"/>
      <c r="T17" s="174"/>
      <c r="U17" s="484" t="s">
        <v>445</v>
      </c>
      <c r="V17" s="174"/>
      <c r="W17" s="174"/>
      <c r="X17" s="174"/>
      <c r="Y17" s="174"/>
      <c r="Z17" s="174"/>
      <c r="AA17" s="174"/>
      <c r="AB17" s="174"/>
    </row>
    <row r="18" spans="1:28" s="181" customFormat="1" ht="18" customHeight="1" x14ac:dyDescent="0.15">
      <c r="A18" s="329"/>
      <c r="B18" s="330"/>
      <c r="C18" s="330"/>
      <c r="D18" s="330"/>
      <c r="E18" s="331"/>
      <c r="F18" s="332"/>
      <c r="G18" s="333"/>
      <c r="H18" s="535"/>
      <c r="I18" s="334" t="str">
        <f>IFERROR(VLOOKUP(U18,プルダウンリスト!$D$15:$E$70,2,FALSE),"")</f>
        <v/>
      </c>
      <c r="J18" s="334" t="str">
        <f t="shared" ref="J18:J49" si="0">IFERROR(ROUNDDOWN(F18*I18/1000,0),"")</f>
        <v/>
      </c>
      <c r="K18" s="535"/>
      <c r="L18" s="535"/>
      <c r="M18" s="535"/>
      <c r="N18" s="535"/>
      <c r="O18" s="535"/>
      <c r="P18" s="335"/>
      <c r="Q18" s="331"/>
      <c r="R18" s="330"/>
      <c r="S18" s="536"/>
      <c r="U18" s="485" t="str">
        <f>$S$14&amp;E18&amp;G18</f>
        <v/>
      </c>
      <c r="V18" s="182"/>
    </row>
    <row r="19" spans="1:28" s="181" customFormat="1" ht="18" customHeight="1" x14ac:dyDescent="0.15">
      <c r="A19" s="329"/>
      <c r="B19" s="330"/>
      <c r="C19" s="330"/>
      <c r="D19" s="330"/>
      <c r="E19" s="331"/>
      <c r="F19" s="332"/>
      <c r="G19" s="333"/>
      <c r="H19" s="535"/>
      <c r="I19" s="334" t="str">
        <f>IFERROR(VLOOKUP(U19,プルダウンリスト!$D$15:$E$70,2,FALSE),"")</f>
        <v/>
      </c>
      <c r="J19" s="334" t="str">
        <f t="shared" si="0"/>
        <v/>
      </c>
      <c r="K19" s="535"/>
      <c r="L19" s="535"/>
      <c r="M19" s="535"/>
      <c r="N19" s="535"/>
      <c r="O19" s="535"/>
      <c r="P19" s="335"/>
      <c r="Q19" s="331"/>
      <c r="R19" s="330"/>
      <c r="S19" s="536"/>
      <c r="U19" s="485" t="str">
        <f>$S$14&amp;E19&amp;G19</f>
        <v/>
      </c>
    </row>
    <row r="20" spans="1:28" s="181" customFormat="1" ht="18" customHeight="1" x14ac:dyDescent="0.15">
      <c r="A20" s="329"/>
      <c r="B20" s="330"/>
      <c r="C20" s="330"/>
      <c r="D20" s="330"/>
      <c r="E20" s="331"/>
      <c r="F20" s="332"/>
      <c r="G20" s="333"/>
      <c r="H20" s="535"/>
      <c r="I20" s="334" t="str">
        <f>IFERROR(VLOOKUP(U20,プルダウンリスト!$D$15:$E$70,2,FALSE),"")</f>
        <v/>
      </c>
      <c r="J20" s="334" t="str">
        <f t="shared" si="0"/>
        <v/>
      </c>
      <c r="K20" s="535"/>
      <c r="L20" s="535"/>
      <c r="M20" s="535"/>
      <c r="N20" s="535"/>
      <c r="O20" s="535"/>
      <c r="P20" s="335"/>
      <c r="Q20" s="331"/>
      <c r="R20" s="330"/>
      <c r="S20" s="536"/>
      <c r="U20" s="485" t="str">
        <f t="shared" ref="U20:U83" si="1">$S$14&amp;E20&amp;G20</f>
        <v/>
      </c>
    </row>
    <row r="21" spans="1:28" s="181" customFormat="1" ht="18" customHeight="1" x14ac:dyDescent="0.15">
      <c r="A21" s="329"/>
      <c r="B21" s="330"/>
      <c r="C21" s="330"/>
      <c r="D21" s="330"/>
      <c r="E21" s="331"/>
      <c r="F21" s="332"/>
      <c r="G21" s="333"/>
      <c r="H21" s="535"/>
      <c r="I21" s="334" t="str">
        <f>IFERROR(VLOOKUP(U21,プルダウンリスト!$D$15:$E$70,2,FALSE),"")</f>
        <v/>
      </c>
      <c r="J21" s="334" t="str">
        <f t="shared" si="0"/>
        <v/>
      </c>
      <c r="K21" s="535"/>
      <c r="L21" s="535"/>
      <c r="M21" s="535"/>
      <c r="N21" s="535"/>
      <c r="O21" s="535"/>
      <c r="P21" s="335"/>
      <c r="Q21" s="331"/>
      <c r="R21" s="330"/>
      <c r="S21" s="536"/>
      <c r="U21" s="485" t="str">
        <f t="shared" si="1"/>
        <v/>
      </c>
    </row>
    <row r="22" spans="1:28" s="181" customFormat="1" ht="18" customHeight="1" x14ac:dyDescent="0.15">
      <c r="A22" s="329"/>
      <c r="B22" s="330"/>
      <c r="C22" s="330"/>
      <c r="D22" s="330"/>
      <c r="E22" s="331"/>
      <c r="F22" s="332"/>
      <c r="G22" s="333"/>
      <c r="H22" s="535"/>
      <c r="I22" s="334" t="str">
        <f>IFERROR(VLOOKUP(U22,プルダウンリスト!$D$15:$E$70,2,FALSE),"")</f>
        <v/>
      </c>
      <c r="J22" s="334" t="str">
        <f t="shared" si="0"/>
        <v/>
      </c>
      <c r="K22" s="535"/>
      <c r="L22" s="535"/>
      <c r="M22" s="535"/>
      <c r="N22" s="535"/>
      <c r="O22" s="535"/>
      <c r="P22" s="335"/>
      <c r="Q22" s="331"/>
      <c r="R22" s="330"/>
      <c r="S22" s="536"/>
      <c r="U22" s="485" t="str">
        <f t="shared" si="1"/>
        <v/>
      </c>
    </row>
    <row r="23" spans="1:28" s="181" customFormat="1" ht="18" customHeight="1" x14ac:dyDescent="0.15">
      <c r="A23" s="329"/>
      <c r="B23" s="330"/>
      <c r="C23" s="330"/>
      <c r="D23" s="330"/>
      <c r="E23" s="331"/>
      <c r="F23" s="332"/>
      <c r="G23" s="333"/>
      <c r="H23" s="535"/>
      <c r="I23" s="334" t="str">
        <f>IFERROR(VLOOKUP(U23,プルダウンリスト!$D$15:$E$70,2,FALSE),"")</f>
        <v/>
      </c>
      <c r="J23" s="334" t="str">
        <f t="shared" si="0"/>
        <v/>
      </c>
      <c r="K23" s="535"/>
      <c r="L23" s="535"/>
      <c r="M23" s="535"/>
      <c r="N23" s="535"/>
      <c r="O23" s="535"/>
      <c r="P23" s="335"/>
      <c r="Q23" s="331"/>
      <c r="R23" s="330"/>
      <c r="S23" s="536"/>
      <c r="U23" s="485" t="str">
        <f t="shared" si="1"/>
        <v/>
      </c>
    </row>
    <row r="24" spans="1:28" s="181" customFormat="1" ht="18" customHeight="1" x14ac:dyDescent="0.15">
      <c r="A24" s="329"/>
      <c r="B24" s="330"/>
      <c r="C24" s="330"/>
      <c r="D24" s="330"/>
      <c r="E24" s="331"/>
      <c r="F24" s="332"/>
      <c r="G24" s="333"/>
      <c r="H24" s="535"/>
      <c r="I24" s="334" t="str">
        <f>IFERROR(VLOOKUP(U24,プルダウンリスト!$D$15:$E$70,2,FALSE),"")</f>
        <v/>
      </c>
      <c r="J24" s="334" t="str">
        <f t="shared" si="0"/>
        <v/>
      </c>
      <c r="K24" s="535"/>
      <c r="L24" s="535"/>
      <c r="M24" s="535"/>
      <c r="N24" s="535"/>
      <c r="O24" s="535"/>
      <c r="P24" s="335"/>
      <c r="Q24" s="331"/>
      <c r="R24" s="330"/>
      <c r="S24" s="536"/>
      <c r="U24" s="485" t="str">
        <f t="shared" si="1"/>
        <v/>
      </c>
    </row>
    <row r="25" spans="1:28" s="181" customFormat="1" ht="18" customHeight="1" x14ac:dyDescent="0.15">
      <c r="A25" s="329"/>
      <c r="B25" s="330"/>
      <c r="C25" s="330"/>
      <c r="D25" s="330"/>
      <c r="E25" s="331"/>
      <c r="F25" s="332"/>
      <c r="G25" s="333"/>
      <c r="H25" s="535"/>
      <c r="I25" s="334" t="str">
        <f>IFERROR(VLOOKUP(U25,プルダウンリスト!$D$15:$E$70,2,FALSE),"")</f>
        <v/>
      </c>
      <c r="J25" s="334" t="str">
        <f t="shared" si="0"/>
        <v/>
      </c>
      <c r="K25" s="535"/>
      <c r="L25" s="535"/>
      <c r="M25" s="535"/>
      <c r="N25" s="535"/>
      <c r="O25" s="535"/>
      <c r="P25" s="335"/>
      <c r="Q25" s="331"/>
      <c r="R25" s="330"/>
      <c r="S25" s="536"/>
      <c r="U25" s="485" t="str">
        <f t="shared" si="1"/>
        <v/>
      </c>
    </row>
    <row r="26" spans="1:28" s="181" customFormat="1" ht="18" customHeight="1" x14ac:dyDescent="0.15">
      <c r="A26" s="329"/>
      <c r="B26" s="330"/>
      <c r="C26" s="330"/>
      <c r="D26" s="330"/>
      <c r="E26" s="331"/>
      <c r="F26" s="332"/>
      <c r="G26" s="333"/>
      <c r="H26" s="535"/>
      <c r="I26" s="334" t="str">
        <f>IFERROR(VLOOKUP(U26,プルダウンリスト!$D$15:$E$70,2,FALSE),"")</f>
        <v/>
      </c>
      <c r="J26" s="334" t="str">
        <f t="shared" si="0"/>
        <v/>
      </c>
      <c r="K26" s="535"/>
      <c r="L26" s="535"/>
      <c r="M26" s="535"/>
      <c r="N26" s="535"/>
      <c r="O26" s="535"/>
      <c r="P26" s="335"/>
      <c r="Q26" s="331"/>
      <c r="R26" s="330"/>
      <c r="S26" s="536"/>
      <c r="U26" s="485" t="str">
        <f t="shared" si="1"/>
        <v/>
      </c>
    </row>
    <row r="27" spans="1:28" s="181" customFormat="1" ht="18" customHeight="1" x14ac:dyDescent="0.15">
      <c r="A27" s="329"/>
      <c r="B27" s="330"/>
      <c r="C27" s="330"/>
      <c r="D27" s="330"/>
      <c r="E27" s="331"/>
      <c r="F27" s="332"/>
      <c r="G27" s="333"/>
      <c r="H27" s="535"/>
      <c r="I27" s="334" t="str">
        <f>IFERROR(VLOOKUP(U27,プルダウンリスト!$D$15:$E$70,2,FALSE),"")</f>
        <v/>
      </c>
      <c r="J27" s="334" t="str">
        <f t="shared" si="0"/>
        <v/>
      </c>
      <c r="K27" s="535"/>
      <c r="L27" s="535"/>
      <c r="M27" s="535"/>
      <c r="N27" s="535"/>
      <c r="O27" s="535"/>
      <c r="P27" s="335"/>
      <c r="Q27" s="331"/>
      <c r="R27" s="330"/>
      <c r="S27" s="536"/>
      <c r="U27" s="485" t="str">
        <f t="shared" si="1"/>
        <v/>
      </c>
    </row>
    <row r="28" spans="1:28" s="181" customFormat="1" ht="18" customHeight="1" x14ac:dyDescent="0.15">
      <c r="A28" s="329"/>
      <c r="B28" s="330"/>
      <c r="C28" s="330"/>
      <c r="D28" s="330"/>
      <c r="E28" s="331"/>
      <c r="F28" s="332"/>
      <c r="G28" s="333"/>
      <c r="H28" s="535"/>
      <c r="I28" s="334" t="str">
        <f>IFERROR(VLOOKUP(U28,プルダウンリスト!$D$15:$E$70,2,FALSE),"")</f>
        <v/>
      </c>
      <c r="J28" s="334" t="str">
        <f t="shared" si="0"/>
        <v/>
      </c>
      <c r="K28" s="535"/>
      <c r="L28" s="535"/>
      <c r="M28" s="535"/>
      <c r="N28" s="535"/>
      <c r="O28" s="535"/>
      <c r="P28" s="335"/>
      <c r="Q28" s="331"/>
      <c r="R28" s="330"/>
      <c r="S28" s="536"/>
      <c r="U28" s="485" t="str">
        <f t="shared" si="1"/>
        <v/>
      </c>
    </row>
    <row r="29" spans="1:28" s="181" customFormat="1" ht="18" customHeight="1" x14ac:dyDescent="0.15">
      <c r="A29" s="329"/>
      <c r="B29" s="330"/>
      <c r="C29" s="330"/>
      <c r="D29" s="330"/>
      <c r="E29" s="331"/>
      <c r="F29" s="332"/>
      <c r="G29" s="333"/>
      <c r="H29" s="535"/>
      <c r="I29" s="334" t="str">
        <f>IFERROR(VLOOKUP(U29,プルダウンリスト!$D$15:$E$70,2,FALSE),"")</f>
        <v/>
      </c>
      <c r="J29" s="334" t="str">
        <f t="shared" si="0"/>
        <v/>
      </c>
      <c r="K29" s="535"/>
      <c r="L29" s="535"/>
      <c r="M29" s="535"/>
      <c r="N29" s="535"/>
      <c r="O29" s="535"/>
      <c r="P29" s="335"/>
      <c r="Q29" s="331"/>
      <c r="R29" s="330"/>
      <c r="S29" s="536"/>
      <c r="U29" s="485" t="str">
        <f t="shared" si="1"/>
        <v/>
      </c>
    </row>
    <row r="30" spans="1:28" s="181" customFormat="1" ht="18" customHeight="1" x14ac:dyDescent="0.15">
      <c r="A30" s="329"/>
      <c r="B30" s="330"/>
      <c r="C30" s="330"/>
      <c r="D30" s="330"/>
      <c r="E30" s="331"/>
      <c r="F30" s="332"/>
      <c r="G30" s="333"/>
      <c r="H30" s="535"/>
      <c r="I30" s="334" t="str">
        <f>IFERROR(VLOOKUP(U30,プルダウンリスト!$D$15:$E$70,2,FALSE),"")</f>
        <v/>
      </c>
      <c r="J30" s="334" t="str">
        <f t="shared" si="0"/>
        <v/>
      </c>
      <c r="K30" s="535"/>
      <c r="L30" s="535"/>
      <c r="M30" s="535"/>
      <c r="N30" s="535"/>
      <c r="O30" s="535"/>
      <c r="P30" s="335"/>
      <c r="Q30" s="331"/>
      <c r="R30" s="330"/>
      <c r="S30" s="536"/>
      <c r="U30" s="485" t="str">
        <f t="shared" si="1"/>
        <v/>
      </c>
    </row>
    <row r="31" spans="1:28" s="181" customFormat="1" ht="18" customHeight="1" x14ac:dyDescent="0.15">
      <c r="A31" s="329"/>
      <c r="B31" s="330"/>
      <c r="C31" s="330"/>
      <c r="D31" s="330"/>
      <c r="E31" s="331"/>
      <c r="F31" s="332"/>
      <c r="G31" s="333"/>
      <c r="H31" s="535"/>
      <c r="I31" s="334" t="str">
        <f>IFERROR(VLOOKUP(U31,プルダウンリスト!$D$15:$E$70,2,FALSE),"")</f>
        <v/>
      </c>
      <c r="J31" s="334" t="str">
        <f t="shared" si="0"/>
        <v/>
      </c>
      <c r="K31" s="535"/>
      <c r="L31" s="535"/>
      <c r="M31" s="535"/>
      <c r="N31" s="535"/>
      <c r="O31" s="535"/>
      <c r="P31" s="335"/>
      <c r="Q31" s="331"/>
      <c r="R31" s="330"/>
      <c r="S31" s="536"/>
      <c r="U31" s="485" t="str">
        <f t="shared" si="1"/>
        <v/>
      </c>
    </row>
    <row r="32" spans="1:28" s="181" customFormat="1" ht="18" customHeight="1" x14ac:dyDescent="0.15">
      <c r="A32" s="329"/>
      <c r="B32" s="330"/>
      <c r="C32" s="330"/>
      <c r="D32" s="330"/>
      <c r="E32" s="331"/>
      <c r="F32" s="332"/>
      <c r="G32" s="333"/>
      <c r="H32" s="535"/>
      <c r="I32" s="334" t="str">
        <f>IFERROR(VLOOKUP(U32,プルダウンリスト!$D$15:$E$70,2,FALSE),"")</f>
        <v/>
      </c>
      <c r="J32" s="334" t="str">
        <f t="shared" si="0"/>
        <v/>
      </c>
      <c r="K32" s="535"/>
      <c r="L32" s="535"/>
      <c r="M32" s="535"/>
      <c r="N32" s="535"/>
      <c r="O32" s="535"/>
      <c r="P32" s="335"/>
      <c r="Q32" s="331"/>
      <c r="R32" s="330"/>
      <c r="S32" s="536"/>
      <c r="U32" s="485" t="str">
        <f t="shared" si="1"/>
        <v/>
      </c>
    </row>
    <row r="33" spans="1:21" s="181" customFormat="1" ht="18" customHeight="1" x14ac:dyDescent="0.15">
      <c r="A33" s="329"/>
      <c r="B33" s="330"/>
      <c r="C33" s="330"/>
      <c r="D33" s="330"/>
      <c r="E33" s="331"/>
      <c r="F33" s="332"/>
      <c r="G33" s="333"/>
      <c r="H33" s="535"/>
      <c r="I33" s="334" t="str">
        <f>IFERROR(VLOOKUP(U33,プルダウンリスト!$D$15:$E$70,2,FALSE),"")</f>
        <v/>
      </c>
      <c r="J33" s="334" t="str">
        <f t="shared" si="0"/>
        <v/>
      </c>
      <c r="K33" s="535"/>
      <c r="L33" s="535"/>
      <c r="M33" s="535"/>
      <c r="N33" s="535"/>
      <c r="O33" s="535"/>
      <c r="P33" s="335"/>
      <c r="Q33" s="331"/>
      <c r="R33" s="330"/>
      <c r="S33" s="536"/>
      <c r="U33" s="485" t="str">
        <f t="shared" si="1"/>
        <v/>
      </c>
    </row>
    <row r="34" spans="1:21" s="181" customFormat="1" ht="18" hidden="1" customHeight="1" x14ac:dyDescent="0.15">
      <c r="A34" s="329"/>
      <c r="B34" s="330"/>
      <c r="C34" s="330"/>
      <c r="D34" s="330"/>
      <c r="E34" s="331"/>
      <c r="F34" s="332"/>
      <c r="G34" s="333"/>
      <c r="H34" s="535"/>
      <c r="I34" s="334" t="str">
        <f>IFERROR(VLOOKUP(U34,プルダウンリスト!$D$15:$E$70,2,FALSE),"")</f>
        <v/>
      </c>
      <c r="J34" s="334" t="str">
        <f t="shared" si="0"/>
        <v/>
      </c>
      <c r="K34" s="535"/>
      <c r="L34" s="535"/>
      <c r="M34" s="535"/>
      <c r="N34" s="535"/>
      <c r="O34" s="535"/>
      <c r="P34" s="335"/>
      <c r="Q34" s="331"/>
      <c r="R34" s="330"/>
      <c r="S34" s="536"/>
      <c r="U34" s="485" t="str">
        <f t="shared" si="1"/>
        <v/>
      </c>
    </row>
    <row r="35" spans="1:21" s="181" customFormat="1" ht="18" hidden="1" customHeight="1" x14ac:dyDescent="0.15">
      <c r="A35" s="329"/>
      <c r="B35" s="330"/>
      <c r="C35" s="330"/>
      <c r="D35" s="330"/>
      <c r="E35" s="331"/>
      <c r="F35" s="332"/>
      <c r="G35" s="333"/>
      <c r="H35" s="535"/>
      <c r="I35" s="334" t="str">
        <f>IFERROR(VLOOKUP(U35,プルダウンリスト!$D$15:$E$70,2,FALSE),"")</f>
        <v/>
      </c>
      <c r="J35" s="334" t="str">
        <f t="shared" si="0"/>
        <v/>
      </c>
      <c r="K35" s="535"/>
      <c r="L35" s="535"/>
      <c r="M35" s="535"/>
      <c r="N35" s="535"/>
      <c r="O35" s="535"/>
      <c r="P35" s="335"/>
      <c r="Q35" s="331"/>
      <c r="R35" s="330"/>
      <c r="S35" s="536"/>
      <c r="U35" s="485" t="str">
        <f t="shared" si="1"/>
        <v/>
      </c>
    </row>
    <row r="36" spans="1:21" s="181" customFormat="1" ht="18" hidden="1" customHeight="1" x14ac:dyDescent="0.15">
      <c r="A36" s="329"/>
      <c r="B36" s="330"/>
      <c r="C36" s="330"/>
      <c r="D36" s="330"/>
      <c r="E36" s="331"/>
      <c r="F36" s="332"/>
      <c r="G36" s="333"/>
      <c r="H36" s="535"/>
      <c r="I36" s="334" t="str">
        <f>IFERROR(VLOOKUP(U36,プルダウンリスト!$D$15:$E$70,2,FALSE),"")</f>
        <v/>
      </c>
      <c r="J36" s="334" t="str">
        <f t="shared" si="0"/>
        <v/>
      </c>
      <c r="K36" s="535"/>
      <c r="L36" s="535"/>
      <c r="M36" s="535"/>
      <c r="N36" s="535"/>
      <c r="O36" s="535"/>
      <c r="P36" s="335"/>
      <c r="Q36" s="331"/>
      <c r="R36" s="330"/>
      <c r="S36" s="536"/>
      <c r="U36" s="485" t="str">
        <f t="shared" si="1"/>
        <v/>
      </c>
    </row>
    <row r="37" spans="1:21" s="181" customFormat="1" ht="18" hidden="1" customHeight="1" x14ac:dyDescent="0.15">
      <c r="A37" s="329"/>
      <c r="B37" s="330"/>
      <c r="C37" s="330"/>
      <c r="D37" s="330"/>
      <c r="E37" s="331"/>
      <c r="F37" s="332"/>
      <c r="G37" s="333"/>
      <c r="H37" s="535"/>
      <c r="I37" s="334" t="str">
        <f>IFERROR(VLOOKUP(U37,プルダウンリスト!$D$15:$E$70,2,FALSE),"")</f>
        <v/>
      </c>
      <c r="J37" s="334" t="str">
        <f t="shared" si="0"/>
        <v/>
      </c>
      <c r="K37" s="535"/>
      <c r="L37" s="535"/>
      <c r="M37" s="535"/>
      <c r="N37" s="535"/>
      <c r="O37" s="535"/>
      <c r="P37" s="335"/>
      <c r="Q37" s="331"/>
      <c r="R37" s="330"/>
      <c r="S37" s="536"/>
      <c r="U37" s="485" t="str">
        <f t="shared" si="1"/>
        <v/>
      </c>
    </row>
    <row r="38" spans="1:21" s="181" customFormat="1" ht="18" hidden="1" customHeight="1" x14ac:dyDescent="0.15">
      <c r="A38" s="329"/>
      <c r="B38" s="330"/>
      <c r="C38" s="330"/>
      <c r="D38" s="330"/>
      <c r="E38" s="331"/>
      <c r="F38" s="332"/>
      <c r="G38" s="333"/>
      <c r="H38" s="535"/>
      <c r="I38" s="334" t="str">
        <f>IFERROR(VLOOKUP(U38,プルダウンリスト!$D$15:$E$70,2,FALSE),"")</f>
        <v/>
      </c>
      <c r="J38" s="334" t="str">
        <f t="shared" si="0"/>
        <v/>
      </c>
      <c r="K38" s="535"/>
      <c r="L38" s="535"/>
      <c r="M38" s="535"/>
      <c r="N38" s="535"/>
      <c r="O38" s="535"/>
      <c r="P38" s="335"/>
      <c r="Q38" s="331"/>
      <c r="R38" s="330"/>
      <c r="S38" s="536"/>
      <c r="U38" s="485" t="str">
        <f t="shared" si="1"/>
        <v/>
      </c>
    </row>
    <row r="39" spans="1:21" s="181" customFormat="1" ht="18" hidden="1" customHeight="1" x14ac:dyDescent="0.15">
      <c r="A39" s="329"/>
      <c r="B39" s="330"/>
      <c r="C39" s="330"/>
      <c r="D39" s="330"/>
      <c r="E39" s="331"/>
      <c r="F39" s="332"/>
      <c r="G39" s="333"/>
      <c r="H39" s="535"/>
      <c r="I39" s="334" t="str">
        <f>IFERROR(VLOOKUP(U39,プルダウンリスト!$D$15:$E$70,2,FALSE),"")</f>
        <v/>
      </c>
      <c r="J39" s="334" t="str">
        <f t="shared" si="0"/>
        <v/>
      </c>
      <c r="K39" s="535"/>
      <c r="L39" s="535"/>
      <c r="M39" s="535"/>
      <c r="N39" s="535"/>
      <c r="O39" s="535"/>
      <c r="P39" s="335"/>
      <c r="Q39" s="331"/>
      <c r="R39" s="330"/>
      <c r="S39" s="536"/>
      <c r="U39" s="485" t="str">
        <f t="shared" si="1"/>
        <v/>
      </c>
    </row>
    <row r="40" spans="1:21" s="181" customFormat="1" ht="18" hidden="1" customHeight="1" x14ac:dyDescent="0.15">
      <c r="A40" s="329"/>
      <c r="B40" s="330"/>
      <c r="C40" s="330"/>
      <c r="D40" s="330"/>
      <c r="E40" s="331"/>
      <c r="F40" s="332"/>
      <c r="G40" s="333"/>
      <c r="H40" s="535"/>
      <c r="I40" s="334" t="str">
        <f>IFERROR(VLOOKUP(U40,プルダウンリスト!$D$15:$E$70,2,FALSE),"")</f>
        <v/>
      </c>
      <c r="J40" s="334" t="str">
        <f t="shared" si="0"/>
        <v/>
      </c>
      <c r="K40" s="535"/>
      <c r="L40" s="535"/>
      <c r="M40" s="535"/>
      <c r="N40" s="535"/>
      <c r="O40" s="535"/>
      <c r="P40" s="335"/>
      <c r="Q40" s="331"/>
      <c r="R40" s="330"/>
      <c r="S40" s="536"/>
      <c r="U40" s="485" t="str">
        <f t="shared" si="1"/>
        <v/>
      </c>
    </row>
    <row r="41" spans="1:21" s="181" customFormat="1" ht="18" hidden="1" customHeight="1" x14ac:dyDescent="0.15">
      <c r="A41" s="329"/>
      <c r="B41" s="330"/>
      <c r="C41" s="330"/>
      <c r="D41" s="330"/>
      <c r="E41" s="331"/>
      <c r="F41" s="332"/>
      <c r="G41" s="333"/>
      <c r="H41" s="535"/>
      <c r="I41" s="334" t="str">
        <f>IFERROR(VLOOKUP(U41,プルダウンリスト!$D$15:$E$70,2,FALSE),"")</f>
        <v/>
      </c>
      <c r="J41" s="334" t="str">
        <f t="shared" si="0"/>
        <v/>
      </c>
      <c r="K41" s="535"/>
      <c r="L41" s="535"/>
      <c r="M41" s="535"/>
      <c r="N41" s="535"/>
      <c r="O41" s="535"/>
      <c r="P41" s="335"/>
      <c r="Q41" s="331"/>
      <c r="R41" s="330"/>
      <c r="S41" s="536"/>
      <c r="U41" s="485" t="str">
        <f t="shared" si="1"/>
        <v/>
      </c>
    </row>
    <row r="42" spans="1:21" s="181" customFormat="1" ht="18" hidden="1" customHeight="1" x14ac:dyDescent="0.15">
      <c r="A42" s="329"/>
      <c r="B42" s="330"/>
      <c r="C42" s="330"/>
      <c r="D42" s="330"/>
      <c r="E42" s="331"/>
      <c r="F42" s="332"/>
      <c r="G42" s="333"/>
      <c r="H42" s="535"/>
      <c r="I42" s="334" t="str">
        <f>IFERROR(VLOOKUP(U42,プルダウンリスト!$D$15:$E$70,2,FALSE),"")</f>
        <v/>
      </c>
      <c r="J42" s="334" t="str">
        <f t="shared" si="0"/>
        <v/>
      </c>
      <c r="K42" s="535"/>
      <c r="L42" s="535"/>
      <c r="M42" s="535"/>
      <c r="N42" s="535"/>
      <c r="O42" s="535"/>
      <c r="P42" s="335"/>
      <c r="Q42" s="331"/>
      <c r="R42" s="330"/>
      <c r="S42" s="536"/>
      <c r="U42" s="485" t="str">
        <f t="shared" si="1"/>
        <v/>
      </c>
    </row>
    <row r="43" spans="1:21" s="181" customFormat="1" ht="18" hidden="1" customHeight="1" x14ac:dyDescent="0.15">
      <c r="A43" s="329"/>
      <c r="B43" s="330"/>
      <c r="C43" s="330"/>
      <c r="D43" s="330"/>
      <c r="E43" s="331"/>
      <c r="F43" s="332"/>
      <c r="G43" s="333"/>
      <c r="H43" s="535"/>
      <c r="I43" s="334" t="str">
        <f>IFERROR(VLOOKUP(U43,プルダウンリスト!$D$15:$E$70,2,FALSE),"")</f>
        <v/>
      </c>
      <c r="J43" s="334" t="str">
        <f t="shared" si="0"/>
        <v/>
      </c>
      <c r="K43" s="535"/>
      <c r="L43" s="535"/>
      <c r="M43" s="535"/>
      <c r="N43" s="535"/>
      <c r="O43" s="535"/>
      <c r="P43" s="335"/>
      <c r="Q43" s="331"/>
      <c r="R43" s="330"/>
      <c r="S43" s="536"/>
      <c r="U43" s="485" t="str">
        <f t="shared" si="1"/>
        <v/>
      </c>
    </row>
    <row r="44" spans="1:21" s="181" customFormat="1" ht="18" hidden="1" customHeight="1" x14ac:dyDescent="0.15">
      <c r="A44" s="329"/>
      <c r="B44" s="330"/>
      <c r="C44" s="330"/>
      <c r="D44" s="330"/>
      <c r="E44" s="331"/>
      <c r="F44" s="332"/>
      <c r="G44" s="333"/>
      <c r="H44" s="535"/>
      <c r="I44" s="334" t="str">
        <f>IFERROR(VLOOKUP(U44,プルダウンリスト!$D$15:$E$70,2,FALSE),"")</f>
        <v/>
      </c>
      <c r="J44" s="334" t="str">
        <f t="shared" si="0"/>
        <v/>
      </c>
      <c r="K44" s="535"/>
      <c r="L44" s="535"/>
      <c r="M44" s="535"/>
      <c r="N44" s="535"/>
      <c r="O44" s="535"/>
      <c r="P44" s="335"/>
      <c r="Q44" s="331"/>
      <c r="R44" s="330"/>
      <c r="S44" s="536"/>
      <c r="U44" s="485" t="str">
        <f t="shared" si="1"/>
        <v/>
      </c>
    </row>
    <row r="45" spans="1:21" s="181" customFormat="1" ht="18" hidden="1" customHeight="1" x14ac:dyDescent="0.15">
      <c r="A45" s="329"/>
      <c r="B45" s="330"/>
      <c r="C45" s="330"/>
      <c r="D45" s="330"/>
      <c r="E45" s="331"/>
      <c r="F45" s="332"/>
      <c r="G45" s="333"/>
      <c r="H45" s="535"/>
      <c r="I45" s="334" t="str">
        <f>IFERROR(VLOOKUP(U45,プルダウンリスト!$D$15:$E$70,2,FALSE),"")</f>
        <v/>
      </c>
      <c r="J45" s="334" t="str">
        <f t="shared" si="0"/>
        <v/>
      </c>
      <c r="K45" s="535"/>
      <c r="L45" s="535"/>
      <c r="M45" s="535"/>
      <c r="N45" s="535"/>
      <c r="O45" s="535"/>
      <c r="P45" s="335"/>
      <c r="Q45" s="331"/>
      <c r="R45" s="330"/>
      <c r="S45" s="536"/>
      <c r="U45" s="485" t="str">
        <f t="shared" si="1"/>
        <v/>
      </c>
    </row>
    <row r="46" spans="1:21" s="181" customFormat="1" ht="18" hidden="1" customHeight="1" x14ac:dyDescent="0.15">
      <c r="A46" s="329"/>
      <c r="B46" s="330"/>
      <c r="C46" s="330"/>
      <c r="D46" s="330"/>
      <c r="E46" s="331"/>
      <c r="F46" s="332"/>
      <c r="G46" s="333"/>
      <c r="H46" s="535"/>
      <c r="I46" s="334" t="str">
        <f>IFERROR(VLOOKUP(U46,プルダウンリスト!$D$15:$E$70,2,FALSE),"")</f>
        <v/>
      </c>
      <c r="J46" s="334" t="str">
        <f t="shared" si="0"/>
        <v/>
      </c>
      <c r="K46" s="535"/>
      <c r="L46" s="535"/>
      <c r="M46" s="535"/>
      <c r="N46" s="535"/>
      <c r="O46" s="535"/>
      <c r="P46" s="335"/>
      <c r="Q46" s="331"/>
      <c r="R46" s="330"/>
      <c r="S46" s="536"/>
      <c r="U46" s="485" t="str">
        <f t="shared" si="1"/>
        <v/>
      </c>
    </row>
    <row r="47" spans="1:21" s="181" customFormat="1" ht="18" hidden="1" customHeight="1" x14ac:dyDescent="0.15">
      <c r="A47" s="329"/>
      <c r="B47" s="330"/>
      <c r="C47" s="330"/>
      <c r="D47" s="330"/>
      <c r="E47" s="331"/>
      <c r="F47" s="332"/>
      <c r="G47" s="333"/>
      <c r="H47" s="535"/>
      <c r="I47" s="334" t="str">
        <f>IFERROR(VLOOKUP(U47,プルダウンリスト!$D$15:$E$70,2,FALSE),"")</f>
        <v/>
      </c>
      <c r="J47" s="334" t="str">
        <f t="shared" si="0"/>
        <v/>
      </c>
      <c r="K47" s="535"/>
      <c r="L47" s="535"/>
      <c r="M47" s="535"/>
      <c r="N47" s="535"/>
      <c r="O47" s="535"/>
      <c r="P47" s="335"/>
      <c r="Q47" s="331"/>
      <c r="R47" s="330"/>
      <c r="S47" s="536"/>
      <c r="U47" s="485" t="str">
        <f t="shared" si="1"/>
        <v/>
      </c>
    </row>
    <row r="48" spans="1:21" s="181" customFormat="1" ht="18" hidden="1" customHeight="1" x14ac:dyDescent="0.15">
      <c r="A48" s="329"/>
      <c r="B48" s="330"/>
      <c r="C48" s="330"/>
      <c r="D48" s="330"/>
      <c r="E48" s="331"/>
      <c r="F48" s="332"/>
      <c r="G48" s="333"/>
      <c r="H48" s="535"/>
      <c r="I48" s="334" t="str">
        <f>IFERROR(VLOOKUP(U48,プルダウンリスト!$D$15:$E$70,2,FALSE),"")</f>
        <v/>
      </c>
      <c r="J48" s="334" t="str">
        <f t="shared" si="0"/>
        <v/>
      </c>
      <c r="K48" s="535"/>
      <c r="L48" s="535"/>
      <c r="M48" s="535"/>
      <c r="N48" s="535"/>
      <c r="O48" s="535"/>
      <c r="P48" s="335"/>
      <c r="Q48" s="331"/>
      <c r="R48" s="330"/>
      <c r="S48" s="536"/>
      <c r="U48" s="485" t="str">
        <f t="shared" si="1"/>
        <v/>
      </c>
    </row>
    <row r="49" spans="1:21" s="181" customFormat="1" ht="18" hidden="1" customHeight="1" x14ac:dyDescent="0.15">
      <c r="A49" s="329"/>
      <c r="B49" s="330"/>
      <c r="C49" s="330"/>
      <c r="D49" s="330"/>
      <c r="E49" s="331"/>
      <c r="F49" s="332"/>
      <c r="G49" s="333"/>
      <c r="H49" s="535"/>
      <c r="I49" s="334" t="str">
        <f>IFERROR(VLOOKUP(U49,プルダウンリスト!$D$15:$E$70,2,FALSE),"")</f>
        <v/>
      </c>
      <c r="J49" s="334" t="str">
        <f t="shared" si="0"/>
        <v/>
      </c>
      <c r="K49" s="535"/>
      <c r="L49" s="535"/>
      <c r="M49" s="535"/>
      <c r="N49" s="535"/>
      <c r="O49" s="535"/>
      <c r="P49" s="335"/>
      <c r="Q49" s="331"/>
      <c r="R49" s="330"/>
      <c r="S49" s="536"/>
      <c r="U49" s="485" t="str">
        <f t="shared" si="1"/>
        <v/>
      </c>
    </row>
    <row r="50" spans="1:21" s="181" customFormat="1" ht="18" hidden="1" customHeight="1" x14ac:dyDescent="0.15">
      <c r="A50" s="329"/>
      <c r="B50" s="330"/>
      <c r="C50" s="330"/>
      <c r="D50" s="330"/>
      <c r="E50" s="331"/>
      <c r="F50" s="332"/>
      <c r="G50" s="333"/>
      <c r="H50" s="535"/>
      <c r="I50" s="334" t="str">
        <f>IFERROR(VLOOKUP(U50,プルダウンリスト!$D$15:$E$70,2,FALSE),"")</f>
        <v/>
      </c>
      <c r="J50" s="334" t="str">
        <f t="shared" ref="J50:J81" si="2">IFERROR(ROUNDDOWN(F50*I50/1000,0),"")</f>
        <v/>
      </c>
      <c r="K50" s="535"/>
      <c r="L50" s="535"/>
      <c r="M50" s="535"/>
      <c r="N50" s="535"/>
      <c r="O50" s="535"/>
      <c r="P50" s="335"/>
      <c r="Q50" s="331"/>
      <c r="R50" s="330"/>
      <c r="S50" s="536"/>
      <c r="U50" s="485" t="str">
        <f t="shared" si="1"/>
        <v/>
      </c>
    </row>
    <row r="51" spans="1:21" s="181" customFormat="1" ht="18" hidden="1" customHeight="1" x14ac:dyDescent="0.15">
      <c r="A51" s="329"/>
      <c r="B51" s="330"/>
      <c r="C51" s="330"/>
      <c r="D51" s="330"/>
      <c r="E51" s="331"/>
      <c r="F51" s="332"/>
      <c r="G51" s="333"/>
      <c r="H51" s="535"/>
      <c r="I51" s="334" t="str">
        <f>IFERROR(VLOOKUP(U51,プルダウンリスト!$D$15:$E$70,2,FALSE),"")</f>
        <v/>
      </c>
      <c r="J51" s="334" t="str">
        <f t="shared" si="2"/>
        <v/>
      </c>
      <c r="K51" s="535"/>
      <c r="L51" s="535"/>
      <c r="M51" s="535"/>
      <c r="N51" s="535"/>
      <c r="O51" s="535"/>
      <c r="P51" s="335"/>
      <c r="Q51" s="331"/>
      <c r="R51" s="330"/>
      <c r="S51" s="536"/>
      <c r="U51" s="485" t="str">
        <f t="shared" si="1"/>
        <v/>
      </c>
    </row>
    <row r="52" spans="1:21" s="181" customFormat="1" ht="18" hidden="1" customHeight="1" x14ac:dyDescent="0.15">
      <c r="A52" s="329"/>
      <c r="B52" s="330"/>
      <c r="C52" s="330"/>
      <c r="D52" s="330"/>
      <c r="E52" s="331"/>
      <c r="F52" s="332"/>
      <c r="G52" s="333"/>
      <c r="H52" s="535"/>
      <c r="I52" s="334" t="str">
        <f>IFERROR(VLOOKUP(U52,プルダウンリスト!$D$15:$E$70,2,FALSE),"")</f>
        <v/>
      </c>
      <c r="J52" s="334" t="str">
        <f t="shared" si="2"/>
        <v/>
      </c>
      <c r="K52" s="535"/>
      <c r="L52" s="535"/>
      <c r="M52" s="535"/>
      <c r="N52" s="535"/>
      <c r="O52" s="535"/>
      <c r="P52" s="335"/>
      <c r="Q52" s="331"/>
      <c r="R52" s="330"/>
      <c r="S52" s="536"/>
      <c r="U52" s="485" t="str">
        <f t="shared" si="1"/>
        <v/>
      </c>
    </row>
    <row r="53" spans="1:21" s="181" customFormat="1" ht="18" hidden="1" customHeight="1" x14ac:dyDescent="0.15">
      <c r="A53" s="329"/>
      <c r="B53" s="330"/>
      <c r="C53" s="330"/>
      <c r="D53" s="330"/>
      <c r="E53" s="331"/>
      <c r="F53" s="332"/>
      <c r="G53" s="333"/>
      <c r="H53" s="535"/>
      <c r="I53" s="334" t="str">
        <f>IFERROR(VLOOKUP(U53,プルダウンリスト!$D$15:$E$70,2,FALSE),"")</f>
        <v/>
      </c>
      <c r="J53" s="334" t="str">
        <f t="shared" si="2"/>
        <v/>
      </c>
      <c r="K53" s="535"/>
      <c r="L53" s="535"/>
      <c r="M53" s="535"/>
      <c r="N53" s="535"/>
      <c r="O53" s="535"/>
      <c r="P53" s="335"/>
      <c r="Q53" s="331"/>
      <c r="R53" s="330"/>
      <c r="S53" s="536"/>
      <c r="U53" s="485" t="str">
        <f t="shared" si="1"/>
        <v/>
      </c>
    </row>
    <row r="54" spans="1:21" s="181" customFormat="1" ht="18" hidden="1" customHeight="1" x14ac:dyDescent="0.15">
      <c r="A54" s="329"/>
      <c r="B54" s="330"/>
      <c r="C54" s="330"/>
      <c r="D54" s="330"/>
      <c r="E54" s="331"/>
      <c r="F54" s="332"/>
      <c r="G54" s="333"/>
      <c r="H54" s="535"/>
      <c r="I54" s="334" t="str">
        <f>IFERROR(VLOOKUP(U54,プルダウンリスト!$D$15:$E$70,2,FALSE),"")</f>
        <v/>
      </c>
      <c r="J54" s="334" t="str">
        <f t="shared" si="2"/>
        <v/>
      </c>
      <c r="K54" s="535"/>
      <c r="L54" s="535"/>
      <c r="M54" s="535"/>
      <c r="N54" s="535"/>
      <c r="O54" s="535"/>
      <c r="P54" s="335"/>
      <c r="Q54" s="331"/>
      <c r="R54" s="330"/>
      <c r="S54" s="536"/>
      <c r="U54" s="485" t="str">
        <f t="shared" si="1"/>
        <v/>
      </c>
    </row>
    <row r="55" spans="1:21" s="181" customFormat="1" ht="18" hidden="1" customHeight="1" x14ac:dyDescent="0.15">
      <c r="A55" s="329"/>
      <c r="B55" s="330"/>
      <c r="C55" s="330"/>
      <c r="D55" s="330"/>
      <c r="E55" s="331"/>
      <c r="F55" s="332"/>
      <c r="G55" s="333"/>
      <c r="H55" s="535"/>
      <c r="I55" s="334" t="str">
        <f>IFERROR(VLOOKUP(U55,プルダウンリスト!$D$15:$E$70,2,FALSE),"")</f>
        <v/>
      </c>
      <c r="J55" s="334" t="str">
        <f t="shared" si="2"/>
        <v/>
      </c>
      <c r="K55" s="535"/>
      <c r="L55" s="535"/>
      <c r="M55" s="535"/>
      <c r="N55" s="535"/>
      <c r="O55" s="535"/>
      <c r="P55" s="335"/>
      <c r="Q55" s="331"/>
      <c r="R55" s="330"/>
      <c r="S55" s="536"/>
      <c r="U55" s="485" t="str">
        <f t="shared" si="1"/>
        <v/>
      </c>
    </row>
    <row r="56" spans="1:21" s="181" customFormat="1" ht="18" hidden="1" customHeight="1" x14ac:dyDescent="0.15">
      <c r="A56" s="329"/>
      <c r="B56" s="330"/>
      <c r="C56" s="330"/>
      <c r="D56" s="330"/>
      <c r="E56" s="331"/>
      <c r="F56" s="332"/>
      <c r="G56" s="333"/>
      <c r="H56" s="535"/>
      <c r="I56" s="334" t="str">
        <f>IFERROR(VLOOKUP(U56,プルダウンリスト!$D$15:$E$70,2,FALSE),"")</f>
        <v/>
      </c>
      <c r="J56" s="334" t="str">
        <f t="shared" si="2"/>
        <v/>
      </c>
      <c r="K56" s="535"/>
      <c r="L56" s="535"/>
      <c r="M56" s="535"/>
      <c r="N56" s="535"/>
      <c r="O56" s="535"/>
      <c r="P56" s="335"/>
      <c r="Q56" s="331"/>
      <c r="R56" s="330"/>
      <c r="S56" s="536"/>
      <c r="U56" s="485" t="str">
        <f t="shared" si="1"/>
        <v/>
      </c>
    </row>
    <row r="57" spans="1:21" s="181" customFormat="1" ht="18" hidden="1" customHeight="1" x14ac:dyDescent="0.15">
      <c r="A57" s="329"/>
      <c r="B57" s="330"/>
      <c r="C57" s="330"/>
      <c r="D57" s="330"/>
      <c r="E57" s="331"/>
      <c r="F57" s="332"/>
      <c r="G57" s="333"/>
      <c r="H57" s="535"/>
      <c r="I57" s="334" t="str">
        <f>IFERROR(VLOOKUP(U57,プルダウンリスト!$D$15:$E$70,2,FALSE),"")</f>
        <v/>
      </c>
      <c r="J57" s="334" t="str">
        <f t="shared" si="2"/>
        <v/>
      </c>
      <c r="K57" s="535"/>
      <c r="L57" s="535"/>
      <c r="M57" s="535"/>
      <c r="N57" s="535"/>
      <c r="O57" s="535"/>
      <c r="P57" s="335"/>
      <c r="Q57" s="331"/>
      <c r="R57" s="330"/>
      <c r="S57" s="536"/>
      <c r="U57" s="485" t="str">
        <f t="shared" si="1"/>
        <v/>
      </c>
    </row>
    <row r="58" spans="1:21" s="181" customFormat="1" ht="18" hidden="1" customHeight="1" x14ac:dyDescent="0.15">
      <c r="A58" s="329"/>
      <c r="B58" s="330"/>
      <c r="C58" s="330"/>
      <c r="D58" s="330"/>
      <c r="E58" s="331"/>
      <c r="F58" s="332"/>
      <c r="G58" s="333"/>
      <c r="H58" s="535"/>
      <c r="I58" s="334" t="str">
        <f>IFERROR(VLOOKUP(U58,プルダウンリスト!$D$15:$E$70,2,FALSE),"")</f>
        <v/>
      </c>
      <c r="J58" s="334" t="str">
        <f t="shared" si="2"/>
        <v/>
      </c>
      <c r="K58" s="535"/>
      <c r="L58" s="535"/>
      <c r="M58" s="535"/>
      <c r="N58" s="535"/>
      <c r="O58" s="535"/>
      <c r="P58" s="335"/>
      <c r="Q58" s="331"/>
      <c r="R58" s="330"/>
      <c r="S58" s="536"/>
      <c r="U58" s="485" t="str">
        <f t="shared" si="1"/>
        <v/>
      </c>
    </row>
    <row r="59" spans="1:21" s="181" customFormat="1" ht="18" hidden="1" customHeight="1" x14ac:dyDescent="0.15">
      <c r="A59" s="329"/>
      <c r="B59" s="330"/>
      <c r="C59" s="330"/>
      <c r="D59" s="330"/>
      <c r="E59" s="331"/>
      <c r="F59" s="332"/>
      <c r="G59" s="333"/>
      <c r="H59" s="535"/>
      <c r="I59" s="334" t="str">
        <f>IFERROR(VLOOKUP(U59,プルダウンリスト!$D$15:$E$70,2,FALSE),"")</f>
        <v/>
      </c>
      <c r="J59" s="334" t="str">
        <f t="shared" si="2"/>
        <v/>
      </c>
      <c r="K59" s="535"/>
      <c r="L59" s="535"/>
      <c r="M59" s="535"/>
      <c r="N59" s="535"/>
      <c r="O59" s="535"/>
      <c r="P59" s="335"/>
      <c r="Q59" s="331"/>
      <c r="R59" s="330"/>
      <c r="S59" s="536"/>
      <c r="U59" s="485" t="str">
        <f t="shared" si="1"/>
        <v/>
      </c>
    </row>
    <row r="60" spans="1:21" s="181" customFormat="1" ht="18" hidden="1" customHeight="1" x14ac:dyDescent="0.15">
      <c r="A60" s="329"/>
      <c r="B60" s="330"/>
      <c r="C60" s="330"/>
      <c r="D60" s="330"/>
      <c r="E60" s="331"/>
      <c r="F60" s="332"/>
      <c r="G60" s="333"/>
      <c r="H60" s="535"/>
      <c r="I60" s="334" t="str">
        <f>IFERROR(VLOOKUP(U60,プルダウンリスト!$D$15:$E$70,2,FALSE),"")</f>
        <v/>
      </c>
      <c r="J60" s="334" t="str">
        <f t="shared" si="2"/>
        <v/>
      </c>
      <c r="K60" s="535"/>
      <c r="L60" s="535"/>
      <c r="M60" s="535"/>
      <c r="N60" s="535"/>
      <c r="O60" s="535"/>
      <c r="P60" s="335"/>
      <c r="Q60" s="331"/>
      <c r="R60" s="330"/>
      <c r="S60" s="536"/>
      <c r="U60" s="485" t="str">
        <f t="shared" si="1"/>
        <v/>
      </c>
    </row>
    <row r="61" spans="1:21" s="181" customFormat="1" ht="18" hidden="1" customHeight="1" x14ac:dyDescent="0.15">
      <c r="A61" s="329"/>
      <c r="B61" s="330"/>
      <c r="C61" s="330"/>
      <c r="D61" s="330"/>
      <c r="E61" s="331"/>
      <c r="F61" s="332"/>
      <c r="G61" s="333"/>
      <c r="H61" s="535"/>
      <c r="I61" s="334" t="str">
        <f>IFERROR(VLOOKUP(U61,プルダウンリスト!$D$15:$E$70,2,FALSE),"")</f>
        <v/>
      </c>
      <c r="J61" s="334" t="str">
        <f t="shared" si="2"/>
        <v/>
      </c>
      <c r="K61" s="535"/>
      <c r="L61" s="535"/>
      <c r="M61" s="535"/>
      <c r="N61" s="535"/>
      <c r="O61" s="535"/>
      <c r="P61" s="335"/>
      <c r="Q61" s="331"/>
      <c r="R61" s="330"/>
      <c r="S61" s="536"/>
      <c r="U61" s="485" t="str">
        <f t="shared" si="1"/>
        <v/>
      </c>
    </row>
    <row r="62" spans="1:21" s="181" customFormat="1" ht="18" hidden="1" customHeight="1" x14ac:dyDescent="0.15">
      <c r="A62" s="329"/>
      <c r="B62" s="330"/>
      <c r="C62" s="330"/>
      <c r="D62" s="330"/>
      <c r="E62" s="331"/>
      <c r="F62" s="332"/>
      <c r="G62" s="333"/>
      <c r="H62" s="535"/>
      <c r="I62" s="334" t="str">
        <f>IFERROR(VLOOKUP(U62,プルダウンリスト!$D$15:$E$70,2,FALSE),"")</f>
        <v/>
      </c>
      <c r="J62" s="334" t="str">
        <f t="shared" si="2"/>
        <v/>
      </c>
      <c r="K62" s="535"/>
      <c r="L62" s="535"/>
      <c r="M62" s="535"/>
      <c r="N62" s="535"/>
      <c r="O62" s="535"/>
      <c r="P62" s="335"/>
      <c r="Q62" s="331"/>
      <c r="R62" s="330"/>
      <c r="S62" s="536"/>
      <c r="U62" s="485" t="str">
        <f t="shared" si="1"/>
        <v/>
      </c>
    </row>
    <row r="63" spans="1:21" s="181" customFormat="1" ht="18" hidden="1" customHeight="1" x14ac:dyDescent="0.15">
      <c r="A63" s="329"/>
      <c r="B63" s="330"/>
      <c r="C63" s="330"/>
      <c r="D63" s="330"/>
      <c r="E63" s="331"/>
      <c r="F63" s="332"/>
      <c r="G63" s="333"/>
      <c r="H63" s="535"/>
      <c r="I63" s="334" t="str">
        <f>IFERROR(VLOOKUP(U63,プルダウンリスト!$D$15:$E$70,2,FALSE),"")</f>
        <v/>
      </c>
      <c r="J63" s="334" t="str">
        <f t="shared" si="2"/>
        <v/>
      </c>
      <c r="K63" s="535"/>
      <c r="L63" s="535"/>
      <c r="M63" s="535"/>
      <c r="N63" s="535"/>
      <c r="O63" s="535"/>
      <c r="P63" s="335"/>
      <c r="Q63" s="331"/>
      <c r="R63" s="330"/>
      <c r="S63" s="536"/>
      <c r="U63" s="485" t="str">
        <f t="shared" si="1"/>
        <v/>
      </c>
    </row>
    <row r="64" spans="1:21" s="181" customFormat="1" ht="18" hidden="1" customHeight="1" x14ac:dyDescent="0.15">
      <c r="A64" s="329"/>
      <c r="B64" s="330"/>
      <c r="C64" s="330"/>
      <c r="D64" s="330"/>
      <c r="E64" s="331"/>
      <c r="F64" s="332"/>
      <c r="G64" s="333"/>
      <c r="H64" s="535"/>
      <c r="I64" s="334" t="str">
        <f>IFERROR(VLOOKUP(U64,プルダウンリスト!$D$15:$E$70,2,FALSE),"")</f>
        <v/>
      </c>
      <c r="J64" s="334" t="str">
        <f t="shared" si="2"/>
        <v/>
      </c>
      <c r="K64" s="535"/>
      <c r="L64" s="535"/>
      <c r="M64" s="535"/>
      <c r="N64" s="535"/>
      <c r="O64" s="535"/>
      <c r="P64" s="335"/>
      <c r="Q64" s="331"/>
      <c r="R64" s="330"/>
      <c r="S64" s="536"/>
      <c r="U64" s="485" t="str">
        <f t="shared" si="1"/>
        <v/>
      </c>
    </row>
    <row r="65" spans="1:21" s="181" customFormat="1" ht="18" hidden="1" customHeight="1" x14ac:dyDescent="0.15">
      <c r="A65" s="329"/>
      <c r="B65" s="330"/>
      <c r="C65" s="330"/>
      <c r="D65" s="330"/>
      <c r="E65" s="331"/>
      <c r="F65" s="332"/>
      <c r="G65" s="333"/>
      <c r="H65" s="535"/>
      <c r="I65" s="334" t="str">
        <f>IFERROR(VLOOKUP(U65,プルダウンリスト!$D$15:$E$70,2,FALSE),"")</f>
        <v/>
      </c>
      <c r="J65" s="334" t="str">
        <f t="shared" si="2"/>
        <v/>
      </c>
      <c r="K65" s="535"/>
      <c r="L65" s="535"/>
      <c r="M65" s="535"/>
      <c r="N65" s="535"/>
      <c r="O65" s="535"/>
      <c r="P65" s="335"/>
      <c r="Q65" s="331"/>
      <c r="R65" s="330"/>
      <c r="S65" s="536"/>
      <c r="U65" s="485" t="str">
        <f t="shared" si="1"/>
        <v/>
      </c>
    </row>
    <row r="66" spans="1:21" s="181" customFormat="1" ht="18" hidden="1" customHeight="1" x14ac:dyDescent="0.15">
      <c r="A66" s="329"/>
      <c r="B66" s="330"/>
      <c r="C66" s="330"/>
      <c r="D66" s="330"/>
      <c r="E66" s="331"/>
      <c r="F66" s="332"/>
      <c r="G66" s="333"/>
      <c r="H66" s="535"/>
      <c r="I66" s="334" t="str">
        <f>IFERROR(VLOOKUP(U66,プルダウンリスト!$D$15:$E$70,2,FALSE),"")</f>
        <v/>
      </c>
      <c r="J66" s="334" t="str">
        <f t="shared" si="2"/>
        <v/>
      </c>
      <c r="K66" s="535"/>
      <c r="L66" s="535"/>
      <c r="M66" s="535"/>
      <c r="N66" s="535"/>
      <c r="O66" s="535"/>
      <c r="P66" s="335"/>
      <c r="Q66" s="331"/>
      <c r="R66" s="330"/>
      <c r="S66" s="536"/>
      <c r="U66" s="485" t="str">
        <f t="shared" si="1"/>
        <v/>
      </c>
    </row>
    <row r="67" spans="1:21" s="181" customFormat="1" ht="18" hidden="1" customHeight="1" x14ac:dyDescent="0.15">
      <c r="A67" s="329"/>
      <c r="B67" s="330"/>
      <c r="C67" s="330"/>
      <c r="D67" s="330"/>
      <c r="E67" s="331"/>
      <c r="F67" s="332"/>
      <c r="G67" s="333"/>
      <c r="H67" s="535"/>
      <c r="I67" s="334" t="str">
        <f>IFERROR(VLOOKUP(U67,プルダウンリスト!$D$15:$E$70,2,FALSE),"")</f>
        <v/>
      </c>
      <c r="J67" s="334" t="str">
        <f t="shared" si="2"/>
        <v/>
      </c>
      <c r="K67" s="535"/>
      <c r="L67" s="535"/>
      <c r="M67" s="535"/>
      <c r="N67" s="535"/>
      <c r="O67" s="535"/>
      <c r="P67" s="335"/>
      <c r="Q67" s="331"/>
      <c r="R67" s="330"/>
      <c r="S67" s="536"/>
      <c r="U67" s="485" t="str">
        <f t="shared" si="1"/>
        <v/>
      </c>
    </row>
    <row r="68" spans="1:21" s="181" customFormat="1" ht="18" hidden="1" customHeight="1" x14ac:dyDescent="0.15">
      <c r="A68" s="329"/>
      <c r="B68" s="330"/>
      <c r="C68" s="330"/>
      <c r="D68" s="330"/>
      <c r="E68" s="331"/>
      <c r="F68" s="332"/>
      <c r="G68" s="333"/>
      <c r="H68" s="535"/>
      <c r="I68" s="334" t="str">
        <f>IFERROR(VLOOKUP(U68,プルダウンリスト!$D$15:$E$70,2,FALSE),"")</f>
        <v/>
      </c>
      <c r="J68" s="334" t="str">
        <f t="shared" si="2"/>
        <v/>
      </c>
      <c r="K68" s="535"/>
      <c r="L68" s="535"/>
      <c r="M68" s="535"/>
      <c r="N68" s="535"/>
      <c r="O68" s="535"/>
      <c r="P68" s="335"/>
      <c r="Q68" s="331"/>
      <c r="R68" s="330"/>
      <c r="S68" s="536"/>
      <c r="U68" s="485" t="str">
        <f t="shared" si="1"/>
        <v/>
      </c>
    </row>
    <row r="69" spans="1:21" s="181" customFormat="1" ht="18" hidden="1" customHeight="1" x14ac:dyDescent="0.15">
      <c r="A69" s="329"/>
      <c r="B69" s="330"/>
      <c r="C69" s="330"/>
      <c r="D69" s="330"/>
      <c r="E69" s="331"/>
      <c r="F69" s="332"/>
      <c r="G69" s="333"/>
      <c r="H69" s="535"/>
      <c r="I69" s="334" t="str">
        <f>IFERROR(VLOOKUP(U69,プルダウンリスト!$D$15:$E$70,2,FALSE),"")</f>
        <v/>
      </c>
      <c r="J69" s="334" t="str">
        <f t="shared" si="2"/>
        <v/>
      </c>
      <c r="K69" s="535"/>
      <c r="L69" s="535"/>
      <c r="M69" s="535"/>
      <c r="N69" s="535"/>
      <c r="O69" s="535"/>
      <c r="P69" s="335"/>
      <c r="Q69" s="331"/>
      <c r="R69" s="330"/>
      <c r="S69" s="536"/>
      <c r="U69" s="485" t="str">
        <f t="shared" si="1"/>
        <v/>
      </c>
    </row>
    <row r="70" spans="1:21" s="181" customFormat="1" ht="18" hidden="1" customHeight="1" x14ac:dyDescent="0.15">
      <c r="A70" s="329"/>
      <c r="B70" s="330"/>
      <c r="C70" s="330"/>
      <c r="D70" s="330"/>
      <c r="E70" s="331"/>
      <c r="F70" s="332"/>
      <c r="G70" s="333"/>
      <c r="H70" s="535"/>
      <c r="I70" s="334" t="str">
        <f>IFERROR(VLOOKUP(U70,プルダウンリスト!$D$15:$E$70,2,FALSE),"")</f>
        <v/>
      </c>
      <c r="J70" s="334" t="str">
        <f t="shared" si="2"/>
        <v/>
      </c>
      <c r="K70" s="535"/>
      <c r="L70" s="535"/>
      <c r="M70" s="535"/>
      <c r="N70" s="535"/>
      <c r="O70" s="535"/>
      <c r="P70" s="335"/>
      <c r="Q70" s="331"/>
      <c r="R70" s="330"/>
      <c r="S70" s="536"/>
      <c r="U70" s="485" t="str">
        <f t="shared" si="1"/>
        <v/>
      </c>
    </row>
    <row r="71" spans="1:21" s="181" customFormat="1" ht="18" hidden="1" customHeight="1" x14ac:dyDescent="0.15">
      <c r="A71" s="329"/>
      <c r="B71" s="330"/>
      <c r="C71" s="330"/>
      <c r="D71" s="330"/>
      <c r="E71" s="331"/>
      <c r="F71" s="332"/>
      <c r="G71" s="333"/>
      <c r="H71" s="535"/>
      <c r="I71" s="334" t="str">
        <f>IFERROR(VLOOKUP(U71,プルダウンリスト!$D$15:$E$70,2,FALSE),"")</f>
        <v/>
      </c>
      <c r="J71" s="334" t="str">
        <f t="shared" si="2"/>
        <v/>
      </c>
      <c r="K71" s="535"/>
      <c r="L71" s="535"/>
      <c r="M71" s="535"/>
      <c r="N71" s="535"/>
      <c r="O71" s="535"/>
      <c r="P71" s="335"/>
      <c r="Q71" s="331"/>
      <c r="R71" s="330"/>
      <c r="S71" s="536"/>
      <c r="U71" s="485" t="str">
        <f t="shared" si="1"/>
        <v/>
      </c>
    </row>
    <row r="72" spans="1:21" s="181" customFormat="1" ht="18" hidden="1" customHeight="1" x14ac:dyDescent="0.15">
      <c r="A72" s="329"/>
      <c r="B72" s="330"/>
      <c r="C72" s="330"/>
      <c r="D72" s="330"/>
      <c r="E72" s="331"/>
      <c r="F72" s="332"/>
      <c r="G72" s="333"/>
      <c r="H72" s="535"/>
      <c r="I72" s="334" t="str">
        <f>IFERROR(VLOOKUP(U72,プルダウンリスト!$D$15:$E$70,2,FALSE),"")</f>
        <v/>
      </c>
      <c r="J72" s="334" t="str">
        <f t="shared" si="2"/>
        <v/>
      </c>
      <c r="K72" s="535"/>
      <c r="L72" s="535"/>
      <c r="M72" s="535"/>
      <c r="N72" s="535"/>
      <c r="O72" s="535"/>
      <c r="P72" s="335"/>
      <c r="Q72" s="331"/>
      <c r="R72" s="330"/>
      <c r="S72" s="536"/>
      <c r="U72" s="485" t="str">
        <f t="shared" si="1"/>
        <v/>
      </c>
    </row>
    <row r="73" spans="1:21" s="181" customFormat="1" ht="18" hidden="1" customHeight="1" x14ac:dyDescent="0.15">
      <c r="A73" s="329"/>
      <c r="B73" s="330"/>
      <c r="C73" s="330"/>
      <c r="D73" s="330"/>
      <c r="E73" s="331"/>
      <c r="F73" s="332"/>
      <c r="G73" s="333"/>
      <c r="H73" s="535"/>
      <c r="I73" s="334" t="str">
        <f>IFERROR(VLOOKUP(U73,プルダウンリスト!$D$15:$E$70,2,FALSE),"")</f>
        <v/>
      </c>
      <c r="J73" s="334" t="str">
        <f t="shared" si="2"/>
        <v/>
      </c>
      <c r="K73" s="535"/>
      <c r="L73" s="535"/>
      <c r="M73" s="535"/>
      <c r="N73" s="535"/>
      <c r="O73" s="535"/>
      <c r="P73" s="335"/>
      <c r="Q73" s="331"/>
      <c r="R73" s="330"/>
      <c r="S73" s="536"/>
      <c r="U73" s="485" t="str">
        <f t="shared" si="1"/>
        <v/>
      </c>
    </row>
    <row r="74" spans="1:21" s="181" customFormat="1" ht="18" hidden="1" customHeight="1" x14ac:dyDescent="0.15">
      <c r="A74" s="329"/>
      <c r="B74" s="330"/>
      <c r="C74" s="330"/>
      <c r="D74" s="330"/>
      <c r="E74" s="331"/>
      <c r="F74" s="332"/>
      <c r="G74" s="333"/>
      <c r="H74" s="535"/>
      <c r="I74" s="334" t="str">
        <f>IFERROR(VLOOKUP(U74,プルダウンリスト!$D$15:$E$70,2,FALSE),"")</f>
        <v/>
      </c>
      <c r="J74" s="334" t="str">
        <f t="shared" si="2"/>
        <v/>
      </c>
      <c r="K74" s="535"/>
      <c r="L74" s="535"/>
      <c r="M74" s="535"/>
      <c r="N74" s="535"/>
      <c r="O74" s="535"/>
      <c r="P74" s="335"/>
      <c r="Q74" s="331"/>
      <c r="R74" s="330"/>
      <c r="S74" s="536"/>
      <c r="U74" s="485" t="str">
        <f t="shared" si="1"/>
        <v/>
      </c>
    </row>
    <row r="75" spans="1:21" s="181" customFormat="1" ht="18" hidden="1" customHeight="1" x14ac:dyDescent="0.15">
      <c r="A75" s="329"/>
      <c r="B75" s="330"/>
      <c r="C75" s="330"/>
      <c r="D75" s="330"/>
      <c r="E75" s="331"/>
      <c r="F75" s="332"/>
      <c r="G75" s="333"/>
      <c r="H75" s="535"/>
      <c r="I75" s="334" t="str">
        <f>IFERROR(VLOOKUP(U75,プルダウンリスト!$D$15:$E$70,2,FALSE),"")</f>
        <v/>
      </c>
      <c r="J75" s="334" t="str">
        <f t="shared" si="2"/>
        <v/>
      </c>
      <c r="K75" s="535"/>
      <c r="L75" s="535"/>
      <c r="M75" s="535"/>
      <c r="N75" s="535"/>
      <c r="O75" s="535"/>
      <c r="P75" s="335"/>
      <c r="Q75" s="331"/>
      <c r="R75" s="330"/>
      <c r="S75" s="536"/>
      <c r="U75" s="485" t="str">
        <f t="shared" si="1"/>
        <v/>
      </c>
    </row>
    <row r="76" spans="1:21" s="181" customFormat="1" ht="18" hidden="1" customHeight="1" x14ac:dyDescent="0.15">
      <c r="A76" s="329"/>
      <c r="B76" s="330"/>
      <c r="C76" s="330"/>
      <c r="D76" s="330"/>
      <c r="E76" s="331"/>
      <c r="F76" s="332"/>
      <c r="G76" s="333"/>
      <c r="H76" s="535"/>
      <c r="I76" s="334" t="str">
        <f>IFERROR(VLOOKUP(U76,プルダウンリスト!$D$15:$E$70,2,FALSE),"")</f>
        <v/>
      </c>
      <c r="J76" s="334" t="str">
        <f t="shared" si="2"/>
        <v/>
      </c>
      <c r="K76" s="535"/>
      <c r="L76" s="535"/>
      <c r="M76" s="535"/>
      <c r="N76" s="535"/>
      <c r="O76" s="535"/>
      <c r="P76" s="335"/>
      <c r="Q76" s="331"/>
      <c r="R76" s="330"/>
      <c r="S76" s="536"/>
      <c r="U76" s="485" t="str">
        <f t="shared" si="1"/>
        <v/>
      </c>
    </row>
    <row r="77" spans="1:21" s="181" customFormat="1" ht="18" hidden="1" customHeight="1" x14ac:dyDescent="0.15">
      <c r="A77" s="329"/>
      <c r="B77" s="330"/>
      <c r="C77" s="330"/>
      <c r="D77" s="330"/>
      <c r="E77" s="331"/>
      <c r="F77" s="332"/>
      <c r="G77" s="333"/>
      <c r="H77" s="535"/>
      <c r="I77" s="334" t="str">
        <f>IFERROR(VLOOKUP(U77,プルダウンリスト!$D$15:$E$70,2,FALSE),"")</f>
        <v/>
      </c>
      <c r="J77" s="334" t="str">
        <f t="shared" si="2"/>
        <v/>
      </c>
      <c r="K77" s="535"/>
      <c r="L77" s="535"/>
      <c r="M77" s="535"/>
      <c r="N77" s="535"/>
      <c r="O77" s="535"/>
      <c r="P77" s="335"/>
      <c r="Q77" s="331"/>
      <c r="R77" s="330"/>
      <c r="S77" s="536"/>
      <c r="U77" s="485" t="str">
        <f t="shared" si="1"/>
        <v/>
      </c>
    </row>
    <row r="78" spans="1:21" s="181" customFormat="1" ht="18" hidden="1" customHeight="1" x14ac:dyDescent="0.15">
      <c r="A78" s="329"/>
      <c r="B78" s="330"/>
      <c r="C78" s="330"/>
      <c r="D78" s="330"/>
      <c r="E78" s="331"/>
      <c r="F78" s="332"/>
      <c r="G78" s="333"/>
      <c r="H78" s="535"/>
      <c r="I78" s="334" t="str">
        <f>IFERROR(VLOOKUP(U78,プルダウンリスト!$D$15:$E$70,2,FALSE),"")</f>
        <v/>
      </c>
      <c r="J78" s="334" t="str">
        <f t="shared" si="2"/>
        <v/>
      </c>
      <c r="K78" s="535"/>
      <c r="L78" s="535"/>
      <c r="M78" s="535"/>
      <c r="N78" s="535"/>
      <c r="O78" s="535"/>
      <c r="P78" s="335"/>
      <c r="Q78" s="331"/>
      <c r="R78" s="330"/>
      <c r="S78" s="536"/>
      <c r="U78" s="485" t="str">
        <f t="shared" si="1"/>
        <v/>
      </c>
    </row>
    <row r="79" spans="1:21" s="181" customFormat="1" ht="18" hidden="1" customHeight="1" x14ac:dyDescent="0.15">
      <c r="A79" s="329"/>
      <c r="B79" s="330"/>
      <c r="C79" s="330"/>
      <c r="D79" s="330"/>
      <c r="E79" s="331"/>
      <c r="F79" s="332"/>
      <c r="G79" s="333"/>
      <c r="H79" s="535"/>
      <c r="I79" s="334" t="str">
        <f>IFERROR(VLOOKUP(U79,プルダウンリスト!$D$15:$E$70,2,FALSE),"")</f>
        <v/>
      </c>
      <c r="J79" s="334" t="str">
        <f t="shared" si="2"/>
        <v/>
      </c>
      <c r="K79" s="535"/>
      <c r="L79" s="535"/>
      <c r="M79" s="535"/>
      <c r="N79" s="535"/>
      <c r="O79" s="535"/>
      <c r="P79" s="335"/>
      <c r="Q79" s="331"/>
      <c r="R79" s="330"/>
      <c r="S79" s="536"/>
      <c r="U79" s="485" t="str">
        <f t="shared" si="1"/>
        <v/>
      </c>
    </row>
    <row r="80" spans="1:21" s="181" customFormat="1" ht="18" hidden="1" customHeight="1" x14ac:dyDescent="0.15">
      <c r="A80" s="329"/>
      <c r="B80" s="330"/>
      <c r="C80" s="330"/>
      <c r="D80" s="330"/>
      <c r="E80" s="331"/>
      <c r="F80" s="332"/>
      <c r="G80" s="333"/>
      <c r="H80" s="535"/>
      <c r="I80" s="334" t="str">
        <f>IFERROR(VLOOKUP(U80,プルダウンリスト!$D$15:$E$70,2,FALSE),"")</f>
        <v/>
      </c>
      <c r="J80" s="334" t="str">
        <f t="shared" si="2"/>
        <v/>
      </c>
      <c r="K80" s="535"/>
      <c r="L80" s="535"/>
      <c r="M80" s="535"/>
      <c r="N80" s="535"/>
      <c r="O80" s="535"/>
      <c r="P80" s="335"/>
      <c r="Q80" s="331"/>
      <c r="R80" s="330"/>
      <c r="S80" s="536"/>
      <c r="U80" s="485" t="str">
        <f t="shared" si="1"/>
        <v/>
      </c>
    </row>
    <row r="81" spans="1:28" s="181" customFormat="1" ht="18" hidden="1" customHeight="1" x14ac:dyDescent="0.15">
      <c r="A81" s="329"/>
      <c r="B81" s="330"/>
      <c r="C81" s="330"/>
      <c r="D81" s="330"/>
      <c r="E81" s="331"/>
      <c r="F81" s="332"/>
      <c r="G81" s="333"/>
      <c r="H81" s="535"/>
      <c r="I81" s="334" t="str">
        <f>IFERROR(VLOOKUP(U81,プルダウンリスト!$D$15:$E$70,2,FALSE),"")</f>
        <v/>
      </c>
      <c r="J81" s="334" t="str">
        <f t="shared" si="2"/>
        <v/>
      </c>
      <c r="K81" s="535"/>
      <c r="L81" s="535"/>
      <c r="M81" s="535"/>
      <c r="N81" s="535"/>
      <c r="O81" s="535"/>
      <c r="P81" s="335"/>
      <c r="Q81" s="331"/>
      <c r="R81" s="330"/>
      <c r="S81" s="536"/>
      <c r="U81" s="485" t="str">
        <f t="shared" si="1"/>
        <v/>
      </c>
    </row>
    <row r="82" spans="1:28" s="181" customFormat="1" ht="18" hidden="1" customHeight="1" x14ac:dyDescent="0.15">
      <c r="A82" s="329"/>
      <c r="B82" s="330"/>
      <c r="C82" s="330"/>
      <c r="D82" s="330"/>
      <c r="E82" s="331"/>
      <c r="F82" s="332"/>
      <c r="G82" s="333"/>
      <c r="H82" s="535"/>
      <c r="I82" s="334" t="str">
        <f>IFERROR(VLOOKUP(U82,プルダウンリスト!$D$15:$E$70,2,FALSE),"")</f>
        <v/>
      </c>
      <c r="J82" s="334" t="str">
        <f t="shared" ref="J82:J105" si="3">IFERROR(ROUNDDOWN(F82*I82/1000,0),"")</f>
        <v/>
      </c>
      <c r="K82" s="535"/>
      <c r="L82" s="535"/>
      <c r="M82" s="535"/>
      <c r="N82" s="535"/>
      <c r="O82" s="535"/>
      <c r="P82" s="335"/>
      <c r="Q82" s="331"/>
      <c r="R82" s="330"/>
      <c r="S82" s="536"/>
      <c r="U82" s="485" t="str">
        <f t="shared" si="1"/>
        <v/>
      </c>
    </row>
    <row r="83" spans="1:28" s="181" customFormat="1" ht="18" hidden="1" customHeight="1" x14ac:dyDescent="0.15">
      <c r="A83" s="329"/>
      <c r="B83" s="330"/>
      <c r="C83" s="330"/>
      <c r="D83" s="330"/>
      <c r="E83" s="331"/>
      <c r="F83" s="332"/>
      <c r="G83" s="333"/>
      <c r="H83" s="535"/>
      <c r="I83" s="334" t="str">
        <f>IFERROR(VLOOKUP(U83,プルダウンリスト!$D$15:$E$70,2,FALSE),"")</f>
        <v/>
      </c>
      <c r="J83" s="334" t="str">
        <f t="shared" si="3"/>
        <v/>
      </c>
      <c r="K83" s="535"/>
      <c r="L83" s="535"/>
      <c r="M83" s="535"/>
      <c r="N83" s="535"/>
      <c r="O83" s="535"/>
      <c r="P83" s="335"/>
      <c r="Q83" s="331"/>
      <c r="R83" s="330"/>
      <c r="S83" s="536"/>
      <c r="U83" s="485" t="str">
        <f t="shared" si="1"/>
        <v/>
      </c>
    </row>
    <row r="84" spans="1:28" s="181" customFormat="1" ht="18" hidden="1" customHeight="1" x14ac:dyDescent="0.15">
      <c r="A84" s="329"/>
      <c r="B84" s="330"/>
      <c r="C84" s="330"/>
      <c r="D84" s="330"/>
      <c r="E84" s="331"/>
      <c r="F84" s="332"/>
      <c r="G84" s="333"/>
      <c r="H84" s="535"/>
      <c r="I84" s="334" t="str">
        <f>IFERROR(VLOOKUP(U84,プルダウンリスト!$D$15:$E$70,2,FALSE),"")</f>
        <v/>
      </c>
      <c r="J84" s="334" t="str">
        <f t="shared" si="3"/>
        <v/>
      </c>
      <c r="K84" s="535"/>
      <c r="L84" s="535"/>
      <c r="M84" s="535"/>
      <c r="N84" s="535"/>
      <c r="O84" s="535"/>
      <c r="P84" s="335"/>
      <c r="Q84" s="331"/>
      <c r="R84" s="330"/>
      <c r="S84" s="536"/>
      <c r="U84" s="485" t="str">
        <f t="shared" ref="U84:U105" si="4">$S$14&amp;E84&amp;G84</f>
        <v/>
      </c>
    </row>
    <row r="85" spans="1:28" s="181" customFormat="1" ht="18" hidden="1" customHeight="1" x14ac:dyDescent="0.15">
      <c r="A85" s="329"/>
      <c r="B85" s="330"/>
      <c r="C85" s="330"/>
      <c r="D85" s="330"/>
      <c r="E85" s="331"/>
      <c r="F85" s="332"/>
      <c r="G85" s="333"/>
      <c r="H85" s="535"/>
      <c r="I85" s="334" t="str">
        <f>IFERROR(VLOOKUP(U85,プルダウンリスト!$D$15:$E$70,2,FALSE),"")</f>
        <v/>
      </c>
      <c r="J85" s="334" t="str">
        <f t="shared" si="3"/>
        <v/>
      </c>
      <c r="K85" s="535"/>
      <c r="L85" s="535"/>
      <c r="M85" s="535"/>
      <c r="N85" s="535"/>
      <c r="O85" s="535"/>
      <c r="P85" s="335"/>
      <c r="Q85" s="331"/>
      <c r="R85" s="330"/>
      <c r="S85" s="536"/>
      <c r="U85" s="485" t="str">
        <f t="shared" si="4"/>
        <v/>
      </c>
    </row>
    <row r="86" spans="1:28" s="174" customFormat="1" hidden="1" x14ac:dyDescent="0.15">
      <c r="A86" s="329"/>
      <c r="B86" s="330"/>
      <c r="C86" s="330"/>
      <c r="D86" s="330"/>
      <c r="E86" s="331"/>
      <c r="F86" s="332"/>
      <c r="G86" s="333"/>
      <c r="H86" s="535"/>
      <c r="I86" s="334" t="str">
        <f>IFERROR(VLOOKUP(U86,プルダウンリスト!$D$15:$E$70,2,FALSE),"")</f>
        <v/>
      </c>
      <c r="J86" s="334" t="str">
        <f t="shared" si="3"/>
        <v/>
      </c>
      <c r="K86" s="535"/>
      <c r="L86" s="535"/>
      <c r="M86" s="535"/>
      <c r="N86" s="535"/>
      <c r="O86" s="535"/>
      <c r="P86" s="335"/>
      <c r="Q86" s="331"/>
      <c r="R86" s="330"/>
      <c r="S86" s="536"/>
      <c r="T86" s="181"/>
      <c r="U86" s="485" t="str">
        <f t="shared" si="4"/>
        <v/>
      </c>
      <c r="V86" s="181"/>
      <c r="W86" s="181"/>
      <c r="X86" s="181"/>
      <c r="Y86" s="181"/>
      <c r="Z86" s="181"/>
      <c r="AA86" s="181"/>
      <c r="AB86" s="181"/>
    </row>
    <row r="87" spans="1:28" s="174" customFormat="1" hidden="1" x14ac:dyDescent="0.15">
      <c r="A87" s="329"/>
      <c r="B87" s="330"/>
      <c r="C87" s="330"/>
      <c r="D87" s="330"/>
      <c r="E87" s="331"/>
      <c r="F87" s="332"/>
      <c r="G87" s="333"/>
      <c r="H87" s="535"/>
      <c r="I87" s="334" t="str">
        <f>IFERROR(VLOOKUP(U87,プルダウンリスト!$D$15:$E$70,2,FALSE),"")</f>
        <v/>
      </c>
      <c r="J87" s="334" t="str">
        <f t="shared" si="3"/>
        <v/>
      </c>
      <c r="K87" s="535"/>
      <c r="L87" s="535"/>
      <c r="M87" s="535"/>
      <c r="N87" s="535"/>
      <c r="O87" s="535"/>
      <c r="P87" s="335"/>
      <c r="Q87" s="331"/>
      <c r="R87" s="330"/>
      <c r="S87" s="536"/>
      <c r="T87" s="181"/>
      <c r="U87" s="485" t="str">
        <f t="shared" si="4"/>
        <v/>
      </c>
      <c r="V87" s="181"/>
      <c r="W87" s="181"/>
      <c r="X87" s="181"/>
      <c r="Y87" s="181"/>
      <c r="Z87" s="181"/>
      <c r="AA87" s="181"/>
      <c r="AB87" s="181"/>
    </row>
    <row r="88" spans="1:28" s="174" customFormat="1" hidden="1" x14ac:dyDescent="0.15">
      <c r="A88" s="329"/>
      <c r="B88" s="330"/>
      <c r="C88" s="330"/>
      <c r="D88" s="330"/>
      <c r="E88" s="331"/>
      <c r="F88" s="332"/>
      <c r="G88" s="333"/>
      <c r="H88" s="535"/>
      <c r="I88" s="334" t="str">
        <f>IFERROR(VLOOKUP(U88,プルダウンリスト!$D$15:$E$70,2,FALSE),"")</f>
        <v/>
      </c>
      <c r="J88" s="334" t="str">
        <f t="shared" si="3"/>
        <v/>
      </c>
      <c r="K88" s="535"/>
      <c r="L88" s="535"/>
      <c r="M88" s="535"/>
      <c r="N88" s="535"/>
      <c r="O88" s="535"/>
      <c r="P88" s="335"/>
      <c r="Q88" s="331"/>
      <c r="R88" s="330"/>
      <c r="S88" s="536"/>
      <c r="T88" s="181"/>
      <c r="U88" s="485" t="str">
        <f t="shared" si="4"/>
        <v/>
      </c>
      <c r="V88" s="181"/>
      <c r="W88" s="181"/>
      <c r="X88" s="181"/>
      <c r="Y88" s="181"/>
      <c r="Z88" s="181"/>
      <c r="AA88" s="181"/>
      <c r="AB88" s="181"/>
    </row>
    <row r="89" spans="1:28" s="174" customFormat="1" hidden="1" x14ac:dyDescent="0.15">
      <c r="A89" s="329"/>
      <c r="B89" s="330"/>
      <c r="C89" s="330"/>
      <c r="D89" s="330"/>
      <c r="E89" s="331"/>
      <c r="F89" s="332"/>
      <c r="G89" s="333"/>
      <c r="H89" s="535"/>
      <c r="I89" s="334" t="str">
        <f>IFERROR(VLOOKUP(U89,プルダウンリスト!$D$15:$E$70,2,FALSE),"")</f>
        <v/>
      </c>
      <c r="J89" s="334" t="str">
        <f t="shared" si="3"/>
        <v/>
      </c>
      <c r="K89" s="535"/>
      <c r="L89" s="535"/>
      <c r="M89" s="535"/>
      <c r="N89" s="535"/>
      <c r="O89" s="535"/>
      <c r="P89" s="335"/>
      <c r="Q89" s="331"/>
      <c r="R89" s="330"/>
      <c r="S89" s="536"/>
      <c r="T89" s="181"/>
      <c r="U89" s="485" t="str">
        <f t="shared" si="4"/>
        <v/>
      </c>
      <c r="V89" s="181"/>
      <c r="W89" s="181"/>
      <c r="X89" s="181"/>
      <c r="Y89" s="181"/>
      <c r="Z89" s="181"/>
      <c r="AA89" s="181"/>
      <c r="AB89" s="181"/>
    </row>
    <row r="90" spans="1:28" s="174" customFormat="1" hidden="1" x14ac:dyDescent="0.15">
      <c r="A90" s="329"/>
      <c r="B90" s="330"/>
      <c r="C90" s="330"/>
      <c r="D90" s="330"/>
      <c r="E90" s="331"/>
      <c r="F90" s="332"/>
      <c r="G90" s="333"/>
      <c r="H90" s="535"/>
      <c r="I90" s="334" t="str">
        <f>IFERROR(VLOOKUP(U90,プルダウンリスト!$D$15:$E$70,2,FALSE),"")</f>
        <v/>
      </c>
      <c r="J90" s="334" t="str">
        <f t="shared" si="3"/>
        <v/>
      </c>
      <c r="K90" s="535"/>
      <c r="L90" s="535"/>
      <c r="M90" s="535"/>
      <c r="N90" s="535"/>
      <c r="O90" s="535"/>
      <c r="P90" s="335"/>
      <c r="Q90" s="331"/>
      <c r="R90" s="330"/>
      <c r="S90" s="536"/>
      <c r="T90" s="181"/>
      <c r="U90" s="485" t="str">
        <f t="shared" si="4"/>
        <v/>
      </c>
    </row>
    <row r="91" spans="1:28" s="174" customFormat="1" hidden="1" x14ac:dyDescent="0.15">
      <c r="A91" s="329"/>
      <c r="B91" s="330"/>
      <c r="C91" s="330"/>
      <c r="D91" s="330"/>
      <c r="E91" s="331"/>
      <c r="F91" s="332"/>
      <c r="G91" s="333"/>
      <c r="H91" s="535"/>
      <c r="I91" s="334" t="str">
        <f>IFERROR(VLOOKUP(U91,プルダウンリスト!$D$15:$E$70,2,FALSE),"")</f>
        <v/>
      </c>
      <c r="J91" s="334" t="str">
        <f t="shared" si="3"/>
        <v/>
      </c>
      <c r="K91" s="535" t="s">
        <v>69</v>
      </c>
      <c r="L91" s="535" t="s">
        <v>69</v>
      </c>
      <c r="M91" s="535" t="s">
        <v>69</v>
      </c>
      <c r="N91" s="535" t="s">
        <v>69</v>
      </c>
      <c r="O91" s="535" t="s">
        <v>69</v>
      </c>
      <c r="P91" s="335"/>
      <c r="Q91" s="331"/>
      <c r="R91" s="330"/>
      <c r="S91" s="536"/>
      <c r="T91" s="181"/>
      <c r="U91" s="485" t="str">
        <f t="shared" si="4"/>
        <v/>
      </c>
    </row>
    <row r="92" spans="1:28" s="174" customFormat="1" hidden="1" x14ac:dyDescent="0.15">
      <c r="A92" s="329"/>
      <c r="B92" s="330"/>
      <c r="C92" s="330"/>
      <c r="D92" s="330"/>
      <c r="E92" s="331"/>
      <c r="F92" s="332"/>
      <c r="G92" s="333"/>
      <c r="H92" s="535"/>
      <c r="I92" s="334" t="str">
        <f>IFERROR(VLOOKUP(U92,プルダウンリスト!$D$15:$E$70,2,FALSE),"")</f>
        <v/>
      </c>
      <c r="J92" s="334" t="str">
        <f t="shared" si="3"/>
        <v/>
      </c>
      <c r="K92" s="535" t="s">
        <v>69</v>
      </c>
      <c r="L92" s="535" t="s">
        <v>69</v>
      </c>
      <c r="M92" s="535" t="s">
        <v>69</v>
      </c>
      <c r="N92" s="535" t="s">
        <v>69</v>
      </c>
      <c r="O92" s="535" t="s">
        <v>69</v>
      </c>
      <c r="P92" s="335"/>
      <c r="Q92" s="331"/>
      <c r="R92" s="330"/>
      <c r="S92" s="536"/>
      <c r="T92" s="181"/>
      <c r="U92" s="485" t="str">
        <f t="shared" si="4"/>
        <v/>
      </c>
    </row>
    <row r="93" spans="1:28" s="174" customFormat="1" hidden="1" x14ac:dyDescent="0.15">
      <c r="A93" s="329"/>
      <c r="B93" s="330"/>
      <c r="C93" s="330"/>
      <c r="D93" s="330"/>
      <c r="E93" s="331"/>
      <c r="F93" s="332"/>
      <c r="G93" s="333"/>
      <c r="H93" s="535"/>
      <c r="I93" s="334" t="str">
        <f>IFERROR(VLOOKUP(U93,プルダウンリスト!$D$15:$E$70,2,FALSE),"")</f>
        <v/>
      </c>
      <c r="J93" s="334" t="str">
        <f t="shared" si="3"/>
        <v/>
      </c>
      <c r="K93" s="535" t="s">
        <v>69</v>
      </c>
      <c r="L93" s="535" t="s">
        <v>69</v>
      </c>
      <c r="M93" s="535" t="s">
        <v>69</v>
      </c>
      <c r="N93" s="535" t="s">
        <v>69</v>
      </c>
      <c r="O93" s="535" t="s">
        <v>69</v>
      </c>
      <c r="P93" s="335"/>
      <c r="Q93" s="331"/>
      <c r="R93" s="330"/>
      <c r="S93" s="536"/>
      <c r="T93" s="181"/>
      <c r="U93" s="485" t="str">
        <f t="shared" si="4"/>
        <v/>
      </c>
    </row>
    <row r="94" spans="1:28" s="174" customFormat="1" hidden="1" x14ac:dyDescent="0.15">
      <c r="A94" s="329"/>
      <c r="B94" s="330"/>
      <c r="C94" s="330"/>
      <c r="D94" s="330"/>
      <c r="E94" s="331"/>
      <c r="F94" s="332"/>
      <c r="G94" s="333"/>
      <c r="H94" s="535"/>
      <c r="I94" s="334" t="str">
        <f>IFERROR(VLOOKUP(U94,プルダウンリスト!$D$15:$E$70,2,FALSE),"")</f>
        <v/>
      </c>
      <c r="J94" s="334" t="str">
        <f t="shared" si="3"/>
        <v/>
      </c>
      <c r="K94" s="535" t="s">
        <v>69</v>
      </c>
      <c r="L94" s="535" t="s">
        <v>69</v>
      </c>
      <c r="M94" s="535" t="s">
        <v>69</v>
      </c>
      <c r="N94" s="535" t="s">
        <v>69</v>
      </c>
      <c r="O94" s="535" t="s">
        <v>69</v>
      </c>
      <c r="P94" s="335"/>
      <c r="Q94" s="331"/>
      <c r="R94" s="330"/>
      <c r="S94" s="536"/>
      <c r="T94" s="181"/>
      <c r="U94" s="485" t="str">
        <f t="shared" si="4"/>
        <v/>
      </c>
    </row>
    <row r="95" spans="1:28" s="174" customFormat="1" hidden="1" x14ac:dyDescent="0.15">
      <c r="A95" s="329"/>
      <c r="B95" s="330"/>
      <c r="C95" s="330"/>
      <c r="D95" s="330"/>
      <c r="E95" s="331"/>
      <c r="F95" s="332"/>
      <c r="G95" s="333"/>
      <c r="H95" s="535"/>
      <c r="I95" s="334" t="str">
        <f>IFERROR(VLOOKUP(U95,プルダウンリスト!$D$15:$E$70,2,FALSE),"")</f>
        <v/>
      </c>
      <c r="J95" s="334" t="str">
        <f t="shared" si="3"/>
        <v/>
      </c>
      <c r="K95" s="535" t="s">
        <v>69</v>
      </c>
      <c r="L95" s="535" t="s">
        <v>69</v>
      </c>
      <c r="M95" s="535" t="s">
        <v>69</v>
      </c>
      <c r="N95" s="535" t="s">
        <v>69</v>
      </c>
      <c r="O95" s="535" t="s">
        <v>69</v>
      </c>
      <c r="P95" s="335"/>
      <c r="Q95" s="331"/>
      <c r="R95" s="330"/>
      <c r="S95" s="536"/>
      <c r="T95" s="181"/>
      <c r="U95" s="485" t="str">
        <f t="shared" si="4"/>
        <v/>
      </c>
    </row>
    <row r="96" spans="1:28" s="174" customFormat="1" hidden="1" x14ac:dyDescent="0.15">
      <c r="A96" s="329"/>
      <c r="B96" s="330"/>
      <c r="C96" s="330"/>
      <c r="D96" s="330"/>
      <c r="E96" s="331"/>
      <c r="F96" s="332"/>
      <c r="G96" s="333"/>
      <c r="H96" s="535"/>
      <c r="I96" s="334" t="str">
        <f>IFERROR(VLOOKUP(U96,プルダウンリスト!$D$15:$E$70,2,FALSE),"")</f>
        <v/>
      </c>
      <c r="J96" s="334" t="str">
        <f t="shared" si="3"/>
        <v/>
      </c>
      <c r="K96" s="535" t="s">
        <v>69</v>
      </c>
      <c r="L96" s="535" t="s">
        <v>69</v>
      </c>
      <c r="M96" s="535" t="s">
        <v>69</v>
      </c>
      <c r="N96" s="535" t="s">
        <v>69</v>
      </c>
      <c r="O96" s="535" t="s">
        <v>69</v>
      </c>
      <c r="P96" s="335"/>
      <c r="Q96" s="331"/>
      <c r="R96" s="330"/>
      <c r="S96" s="536"/>
      <c r="T96" s="181"/>
      <c r="U96" s="485" t="str">
        <f t="shared" si="4"/>
        <v/>
      </c>
    </row>
    <row r="97" spans="1:28" s="174" customFormat="1" hidden="1" x14ac:dyDescent="0.15">
      <c r="A97" s="329"/>
      <c r="B97" s="330"/>
      <c r="C97" s="330"/>
      <c r="D97" s="330"/>
      <c r="E97" s="331"/>
      <c r="F97" s="332"/>
      <c r="G97" s="333"/>
      <c r="H97" s="535"/>
      <c r="I97" s="334" t="str">
        <f>IFERROR(VLOOKUP(U97,プルダウンリスト!$D$15:$E$70,2,FALSE),"")</f>
        <v/>
      </c>
      <c r="J97" s="334" t="str">
        <f t="shared" si="3"/>
        <v/>
      </c>
      <c r="K97" s="535" t="s">
        <v>69</v>
      </c>
      <c r="L97" s="535" t="s">
        <v>69</v>
      </c>
      <c r="M97" s="535" t="s">
        <v>69</v>
      </c>
      <c r="N97" s="535" t="s">
        <v>69</v>
      </c>
      <c r="O97" s="535" t="s">
        <v>69</v>
      </c>
      <c r="P97" s="335"/>
      <c r="Q97" s="331"/>
      <c r="R97" s="330"/>
      <c r="S97" s="536"/>
      <c r="T97" s="181"/>
      <c r="U97" s="485" t="str">
        <f t="shared" si="4"/>
        <v/>
      </c>
    </row>
    <row r="98" spans="1:28" s="174" customFormat="1" hidden="1" x14ac:dyDescent="0.15">
      <c r="A98" s="329"/>
      <c r="B98" s="330"/>
      <c r="C98" s="330"/>
      <c r="D98" s="330"/>
      <c r="E98" s="331"/>
      <c r="F98" s="332"/>
      <c r="G98" s="333"/>
      <c r="H98" s="535"/>
      <c r="I98" s="334" t="str">
        <f>IFERROR(VLOOKUP(U98,プルダウンリスト!$D$15:$E$70,2,FALSE),"")</f>
        <v/>
      </c>
      <c r="J98" s="334" t="str">
        <f t="shared" si="3"/>
        <v/>
      </c>
      <c r="K98" s="535" t="s">
        <v>69</v>
      </c>
      <c r="L98" s="535" t="s">
        <v>69</v>
      </c>
      <c r="M98" s="535" t="s">
        <v>69</v>
      </c>
      <c r="N98" s="535" t="s">
        <v>69</v>
      </c>
      <c r="O98" s="535" t="s">
        <v>69</v>
      </c>
      <c r="P98" s="335"/>
      <c r="Q98" s="331"/>
      <c r="R98" s="330"/>
      <c r="S98" s="536"/>
      <c r="T98" s="181"/>
      <c r="U98" s="485" t="str">
        <f t="shared" si="4"/>
        <v/>
      </c>
    </row>
    <row r="99" spans="1:28" s="174" customFormat="1" hidden="1" x14ac:dyDescent="0.15">
      <c r="A99" s="329"/>
      <c r="B99" s="330"/>
      <c r="C99" s="330"/>
      <c r="D99" s="330"/>
      <c r="E99" s="331"/>
      <c r="F99" s="332"/>
      <c r="G99" s="333"/>
      <c r="H99" s="535"/>
      <c r="I99" s="334" t="str">
        <f>IFERROR(VLOOKUP(U99,プルダウンリスト!$D$15:$E$70,2,FALSE),"")</f>
        <v/>
      </c>
      <c r="J99" s="334" t="str">
        <f t="shared" si="3"/>
        <v/>
      </c>
      <c r="K99" s="535" t="s">
        <v>69</v>
      </c>
      <c r="L99" s="535" t="s">
        <v>69</v>
      </c>
      <c r="M99" s="535" t="s">
        <v>69</v>
      </c>
      <c r="N99" s="535" t="s">
        <v>69</v>
      </c>
      <c r="O99" s="535" t="s">
        <v>69</v>
      </c>
      <c r="P99" s="335"/>
      <c r="Q99" s="331"/>
      <c r="R99" s="330"/>
      <c r="S99" s="536"/>
      <c r="T99" s="181"/>
      <c r="U99" s="485" t="str">
        <f t="shared" si="4"/>
        <v/>
      </c>
    </row>
    <row r="100" spans="1:28" s="174" customFormat="1" hidden="1" x14ac:dyDescent="0.15">
      <c r="A100" s="329"/>
      <c r="B100" s="330"/>
      <c r="C100" s="330"/>
      <c r="D100" s="330"/>
      <c r="E100" s="331"/>
      <c r="F100" s="332"/>
      <c r="G100" s="333"/>
      <c r="H100" s="535"/>
      <c r="I100" s="334" t="str">
        <f>IFERROR(VLOOKUP(U100,プルダウンリスト!$D$15:$E$70,2,FALSE),"")</f>
        <v/>
      </c>
      <c r="J100" s="334" t="str">
        <f t="shared" si="3"/>
        <v/>
      </c>
      <c r="K100" s="535" t="s">
        <v>69</v>
      </c>
      <c r="L100" s="535" t="s">
        <v>69</v>
      </c>
      <c r="M100" s="535" t="s">
        <v>69</v>
      </c>
      <c r="N100" s="535" t="s">
        <v>69</v>
      </c>
      <c r="O100" s="535" t="s">
        <v>69</v>
      </c>
      <c r="P100" s="335"/>
      <c r="Q100" s="331"/>
      <c r="R100" s="330"/>
      <c r="S100" s="536"/>
      <c r="T100" s="181"/>
      <c r="U100" s="485" t="str">
        <f t="shared" si="4"/>
        <v/>
      </c>
    </row>
    <row r="101" spans="1:28" s="174" customFormat="1" hidden="1" x14ac:dyDescent="0.15">
      <c r="A101" s="329"/>
      <c r="B101" s="330"/>
      <c r="C101" s="330"/>
      <c r="D101" s="330"/>
      <c r="E101" s="331"/>
      <c r="F101" s="332"/>
      <c r="G101" s="333"/>
      <c r="H101" s="535"/>
      <c r="I101" s="334" t="str">
        <f>IFERROR(VLOOKUP(U101,プルダウンリスト!$D$15:$E$70,2,FALSE),"")</f>
        <v/>
      </c>
      <c r="J101" s="334" t="str">
        <f t="shared" si="3"/>
        <v/>
      </c>
      <c r="K101" s="535" t="s">
        <v>69</v>
      </c>
      <c r="L101" s="535" t="s">
        <v>69</v>
      </c>
      <c r="M101" s="535" t="s">
        <v>69</v>
      </c>
      <c r="N101" s="535" t="s">
        <v>69</v>
      </c>
      <c r="O101" s="535" t="s">
        <v>69</v>
      </c>
      <c r="P101" s="335"/>
      <c r="Q101" s="331"/>
      <c r="R101" s="330"/>
      <c r="S101" s="536"/>
      <c r="T101" s="181"/>
      <c r="U101" s="485" t="str">
        <f t="shared" si="4"/>
        <v/>
      </c>
    </row>
    <row r="102" spans="1:28" s="170" customFormat="1" hidden="1" x14ac:dyDescent="0.15">
      <c r="A102" s="329"/>
      <c r="B102" s="330"/>
      <c r="C102" s="330"/>
      <c r="D102" s="330"/>
      <c r="E102" s="331"/>
      <c r="F102" s="332"/>
      <c r="G102" s="333"/>
      <c r="H102" s="535"/>
      <c r="I102" s="334" t="str">
        <f>IFERROR(VLOOKUP(U102,プルダウンリスト!$D$15:$E$70,2,FALSE),"")</f>
        <v/>
      </c>
      <c r="J102" s="334" t="str">
        <f t="shared" si="3"/>
        <v/>
      </c>
      <c r="K102" s="535" t="s">
        <v>69</v>
      </c>
      <c r="L102" s="535" t="s">
        <v>69</v>
      </c>
      <c r="M102" s="535" t="s">
        <v>69</v>
      </c>
      <c r="N102" s="535" t="s">
        <v>69</v>
      </c>
      <c r="O102" s="535" t="s">
        <v>69</v>
      </c>
      <c r="P102" s="335"/>
      <c r="Q102" s="331"/>
      <c r="R102" s="330"/>
      <c r="S102" s="536"/>
      <c r="T102" s="181"/>
      <c r="U102" s="485" t="str">
        <f t="shared" si="4"/>
        <v/>
      </c>
      <c r="V102" s="174"/>
      <c r="W102" s="174"/>
      <c r="X102" s="174"/>
      <c r="Y102" s="174"/>
      <c r="Z102" s="174"/>
      <c r="AA102" s="174"/>
      <c r="AB102" s="174"/>
    </row>
    <row r="103" spans="1:28" s="174" customFormat="1" hidden="1" x14ac:dyDescent="0.15">
      <c r="A103" s="329"/>
      <c r="B103" s="330"/>
      <c r="C103" s="330"/>
      <c r="D103" s="330"/>
      <c r="E103" s="331"/>
      <c r="F103" s="332"/>
      <c r="G103" s="333"/>
      <c r="H103" s="535"/>
      <c r="I103" s="334" t="str">
        <f>IFERROR(VLOOKUP(U103,プルダウンリスト!$D$15:$E$70,2,FALSE),"")</f>
        <v/>
      </c>
      <c r="J103" s="334" t="str">
        <f t="shared" si="3"/>
        <v/>
      </c>
      <c r="K103" s="535" t="s">
        <v>69</v>
      </c>
      <c r="L103" s="535" t="s">
        <v>69</v>
      </c>
      <c r="M103" s="535" t="s">
        <v>69</v>
      </c>
      <c r="N103" s="535" t="s">
        <v>69</v>
      </c>
      <c r="O103" s="535" t="s">
        <v>69</v>
      </c>
      <c r="P103" s="335"/>
      <c r="Q103" s="331"/>
      <c r="R103" s="330"/>
      <c r="S103" s="536"/>
      <c r="T103" s="181"/>
      <c r="U103" s="485" t="str">
        <f t="shared" si="4"/>
        <v/>
      </c>
    </row>
    <row r="104" spans="1:28" s="170" customFormat="1" ht="23.25" hidden="1" customHeight="1" x14ac:dyDescent="0.15">
      <c r="A104" s="329"/>
      <c r="B104" s="330"/>
      <c r="C104" s="330"/>
      <c r="D104" s="330"/>
      <c r="E104" s="331"/>
      <c r="F104" s="332"/>
      <c r="G104" s="333"/>
      <c r="H104" s="535"/>
      <c r="I104" s="334" t="str">
        <f>IFERROR(VLOOKUP(U104,プルダウンリスト!$D$15:$E$70,2,FALSE),"")</f>
        <v/>
      </c>
      <c r="J104" s="334" t="str">
        <f t="shared" si="3"/>
        <v/>
      </c>
      <c r="K104" s="535" t="s">
        <v>69</v>
      </c>
      <c r="L104" s="535" t="s">
        <v>69</v>
      </c>
      <c r="M104" s="535" t="s">
        <v>69</v>
      </c>
      <c r="N104" s="535" t="s">
        <v>69</v>
      </c>
      <c r="O104" s="535" t="s">
        <v>69</v>
      </c>
      <c r="P104" s="335"/>
      <c r="Q104" s="331"/>
      <c r="R104" s="330"/>
      <c r="S104" s="536"/>
      <c r="T104" s="181"/>
      <c r="U104" s="485" t="str">
        <f t="shared" si="4"/>
        <v/>
      </c>
      <c r="V104" s="174"/>
      <c r="W104" s="174"/>
      <c r="X104" s="174"/>
      <c r="Y104" s="174"/>
      <c r="Z104" s="174"/>
      <c r="AA104" s="174"/>
      <c r="AB104" s="174"/>
    </row>
    <row r="105" spans="1:28" s="170" customFormat="1" hidden="1" x14ac:dyDescent="0.15">
      <c r="A105" s="329"/>
      <c r="B105" s="330"/>
      <c r="C105" s="330"/>
      <c r="D105" s="330"/>
      <c r="E105" s="331"/>
      <c r="F105" s="332"/>
      <c r="G105" s="333"/>
      <c r="H105" s="535"/>
      <c r="I105" s="334" t="str">
        <f>IFERROR(VLOOKUP(U105,プルダウンリスト!$D$15:$E$70,2,FALSE),"")</f>
        <v/>
      </c>
      <c r="J105" s="334" t="str">
        <f t="shared" si="3"/>
        <v/>
      </c>
      <c r="K105" s="535" t="s">
        <v>69</v>
      </c>
      <c r="L105" s="535" t="s">
        <v>69</v>
      </c>
      <c r="M105" s="535" t="s">
        <v>69</v>
      </c>
      <c r="N105" s="535" t="s">
        <v>69</v>
      </c>
      <c r="O105" s="535" t="s">
        <v>69</v>
      </c>
      <c r="P105" s="335"/>
      <c r="Q105" s="331"/>
      <c r="R105" s="330"/>
      <c r="S105" s="536"/>
      <c r="T105" s="181"/>
      <c r="U105" s="485" t="str">
        <f t="shared" si="4"/>
        <v/>
      </c>
      <c r="V105" s="174"/>
      <c r="W105" s="174"/>
      <c r="X105" s="174"/>
      <c r="Y105" s="174"/>
      <c r="Z105" s="174"/>
      <c r="AA105" s="174"/>
      <c r="AB105" s="174"/>
    </row>
    <row r="106" spans="1:28" s="170" customFormat="1" ht="21" hidden="1" x14ac:dyDescent="0.15">
      <c r="A106" s="1275" t="s">
        <v>1067</v>
      </c>
      <c r="B106" s="1276"/>
      <c r="C106" s="1276"/>
      <c r="D106" s="1276"/>
      <c r="E106" s="1276"/>
      <c r="F106" s="1276"/>
      <c r="G106" s="1276"/>
      <c r="H106" s="1276"/>
      <c r="I106" s="1276"/>
      <c r="J106" s="1276"/>
      <c r="K106" s="1276"/>
      <c r="L106" s="1276"/>
      <c r="M106" s="1276"/>
      <c r="N106" s="1276"/>
      <c r="O106" s="1276"/>
      <c r="P106" s="1276"/>
      <c r="Q106" s="1276"/>
      <c r="R106" s="1276"/>
      <c r="S106" s="1277"/>
      <c r="T106" s="172"/>
      <c r="U106" s="586"/>
    </row>
    <row r="107" spans="1:28" s="170" customFormat="1" ht="29.25" thickBot="1" x14ac:dyDescent="0.2">
      <c r="A107" s="183"/>
      <c r="B107" s="184"/>
      <c r="C107" s="184"/>
      <c r="D107" s="184"/>
      <c r="E107" s="184"/>
      <c r="F107" s="185">
        <f>SUM(F18:F105)</f>
        <v>0</v>
      </c>
      <c r="G107" s="186"/>
      <c r="H107" s="187"/>
      <c r="I107" s="186"/>
      <c r="J107" s="188"/>
      <c r="K107" s="184"/>
      <c r="L107" s="184"/>
      <c r="M107" s="184"/>
      <c r="N107" s="184"/>
      <c r="O107" s="184"/>
      <c r="P107" s="186"/>
      <c r="Q107" s="187"/>
      <c r="R107" s="184"/>
      <c r="S107" s="189"/>
      <c r="T107" s="190"/>
      <c r="U107" s="486" t="s">
        <v>356</v>
      </c>
      <c r="V107" s="174"/>
      <c r="W107" s="174"/>
      <c r="X107" s="174"/>
      <c r="Y107" s="174"/>
      <c r="Z107" s="174"/>
      <c r="AA107" s="174"/>
      <c r="AB107" s="174"/>
    </row>
    <row r="108" spans="1:28" s="170" customFormat="1" x14ac:dyDescent="0.15">
      <c r="A108" s="201"/>
      <c r="U108" s="171"/>
    </row>
    <row r="109" spans="1:28" s="170" customFormat="1" x14ac:dyDescent="0.15">
      <c r="U109" s="171"/>
    </row>
    <row r="110" spans="1:28" x14ac:dyDescent="0.15">
      <c r="A110" s="170" t="s">
        <v>891</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1" priority="42"/>
  </conditionalFormatting>
  <conditionalFormatting sqref="S14:S15">
    <cfRule type="duplicateValues" dxfId="0"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35433070866141736" bottom="0.35433070866141736" header="0.31496062992125984" footer="0.31496062992125984"/>
  <pageSetup paperSize="9" scale="82" fitToHeight="0" orientation="landscape" blackAndWhite="1" verticalDpi="1200" r:id="rId1"/>
  <drawing r:id="rId2"/>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F4" sqref="F4:K4"/>
    </sheetView>
  </sheetViews>
  <sheetFormatPr defaultRowHeight="13.5" x14ac:dyDescent="0.15"/>
  <cols>
    <col min="1" max="1" width="2.875" customWidth="1"/>
    <col min="2" max="35" width="2.625" style="83" customWidth="1"/>
  </cols>
  <sheetData>
    <row r="1" spans="1:35" ht="15.6" customHeight="1" x14ac:dyDescent="0.15">
      <c r="A1" s="609"/>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1" t="s">
        <v>336</v>
      </c>
      <c r="AI1" s="610"/>
    </row>
    <row r="2" spans="1:35" s="108" customFormat="1" ht="15.6" customHeight="1" x14ac:dyDescent="0.15">
      <c r="A2" s="612"/>
      <c r="B2" s="613" t="s">
        <v>337</v>
      </c>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row>
    <row r="3" spans="1:35" s="83" customFormat="1" ht="36" customHeight="1" x14ac:dyDescent="0.15">
      <c r="A3" s="610"/>
      <c r="B3" s="1280" t="s">
        <v>338</v>
      </c>
      <c r="C3" s="1280"/>
      <c r="D3" s="1280"/>
      <c r="E3" s="1280"/>
      <c r="F3" s="1280" t="s">
        <v>339</v>
      </c>
      <c r="G3" s="1280"/>
      <c r="H3" s="1280"/>
      <c r="I3" s="1280"/>
      <c r="J3" s="1280"/>
      <c r="K3" s="1280"/>
      <c r="L3" s="1280" t="s">
        <v>340</v>
      </c>
      <c r="M3" s="1280"/>
      <c r="N3" s="1280"/>
      <c r="O3" s="1280"/>
      <c r="P3" s="1280"/>
      <c r="Q3" s="1280"/>
      <c r="R3" s="1280"/>
      <c r="S3" s="1280" t="s">
        <v>341</v>
      </c>
      <c r="T3" s="1280"/>
      <c r="U3" s="1280"/>
      <c r="V3" s="1280"/>
      <c r="W3" s="1280"/>
      <c r="X3" s="1280"/>
      <c r="Y3" s="1280"/>
      <c r="Z3" s="1280"/>
      <c r="AA3" s="1280"/>
      <c r="AB3" s="1280"/>
      <c r="AC3" s="1280" t="s">
        <v>342</v>
      </c>
      <c r="AD3" s="1280"/>
      <c r="AE3" s="1280"/>
      <c r="AF3" s="1280"/>
      <c r="AG3" s="1280"/>
      <c r="AH3" s="1280"/>
      <c r="AI3" s="610"/>
    </row>
    <row r="4" spans="1:35" s="83" customFormat="1" ht="72.75" customHeight="1" x14ac:dyDescent="0.15">
      <c r="A4" s="610"/>
      <c r="B4" s="1282" t="s">
        <v>343</v>
      </c>
      <c r="C4" s="1283"/>
      <c r="D4" s="1283"/>
      <c r="E4" s="1284"/>
      <c r="F4" s="1285"/>
      <c r="G4" s="1285"/>
      <c r="H4" s="1285"/>
      <c r="I4" s="1285"/>
      <c r="J4" s="1285"/>
      <c r="K4" s="1285"/>
      <c r="L4" s="1286"/>
      <c r="M4" s="1287"/>
      <c r="N4" s="1287"/>
      <c r="O4" s="1287"/>
      <c r="P4" s="1287"/>
      <c r="Q4" s="1287"/>
      <c r="R4" s="1288"/>
      <c r="S4" s="1290"/>
      <c r="T4" s="1291"/>
      <c r="U4" s="1291"/>
      <c r="V4" s="1291"/>
      <c r="W4" s="1291"/>
      <c r="X4" s="1291"/>
      <c r="Y4" s="1291"/>
      <c r="Z4" s="1291"/>
      <c r="AA4" s="1291"/>
      <c r="AB4" s="1292"/>
      <c r="AC4" s="1286"/>
      <c r="AD4" s="1287"/>
      <c r="AE4" s="1287"/>
      <c r="AF4" s="1287"/>
      <c r="AG4" s="1287"/>
      <c r="AH4" s="1288"/>
      <c r="AI4" s="610"/>
    </row>
    <row r="5" spans="1:35" s="83" customFormat="1" ht="72.75" customHeight="1" x14ac:dyDescent="0.15">
      <c r="A5" s="610"/>
      <c r="B5" s="1282" t="s">
        <v>344</v>
      </c>
      <c r="C5" s="1283"/>
      <c r="D5" s="1283"/>
      <c r="E5" s="1284"/>
      <c r="F5" s="1285"/>
      <c r="G5" s="1285"/>
      <c r="H5" s="1285"/>
      <c r="I5" s="1285"/>
      <c r="J5" s="1285"/>
      <c r="K5" s="1285"/>
      <c r="L5" s="1286"/>
      <c r="M5" s="1287"/>
      <c r="N5" s="1287"/>
      <c r="O5" s="1287"/>
      <c r="P5" s="1287"/>
      <c r="Q5" s="1287"/>
      <c r="R5" s="1288"/>
      <c r="S5" s="1290"/>
      <c r="T5" s="1291"/>
      <c r="U5" s="1291"/>
      <c r="V5" s="1291"/>
      <c r="W5" s="1291"/>
      <c r="X5" s="1291"/>
      <c r="Y5" s="1291"/>
      <c r="Z5" s="1291"/>
      <c r="AA5" s="1291"/>
      <c r="AB5" s="1292"/>
      <c r="AC5" s="1286"/>
      <c r="AD5" s="1287"/>
      <c r="AE5" s="1287"/>
      <c r="AF5" s="1287"/>
      <c r="AG5" s="1287"/>
      <c r="AH5" s="1288"/>
      <c r="AI5" s="610"/>
    </row>
    <row r="6" spans="1:35" s="83" customFormat="1" ht="72.75" customHeight="1" x14ac:dyDescent="0.15">
      <c r="A6" s="610"/>
      <c r="B6" s="1280" t="s">
        <v>441</v>
      </c>
      <c r="C6" s="1280"/>
      <c r="D6" s="1280"/>
      <c r="E6" s="1280"/>
      <c r="F6" s="1281"/>
      <c r="G6" s="1281"/>
      <c r="H6" s="1281"/>
      <c r="I6" s="1281"/>
      <c r="J6" s="1281"/>
      <c r="K6" s="1281"/>
      <c r="L6" s="1281"/>
      <c r="M6" s="1281"/>
      <c r="N6" s="1281"/>
      <c r="O6" s="1281"/>
      <c r="P6" s="1281"/>
      <c r="Q6" s="1281"/>
      <c r="R6" s="1281"/>
      <c r="S6" s="1289"/>
      <c r="T6" s="1289"/>
      <c r="U6" s="1289"/>
      <c r="V6" s="1289"/>
      <c r="W6" s="1289"/>
      <c r="X6" s="1289"/>
      <c r="Y6" s="1289"/>
      <c r="Z6" s="1289"/>
      <c r="AA6" s="1289"/>
      <c r="AB6" s="1289"/>
      <c r="AC6" s="1281"/>
      <c r="AD6" s="1281"/>
      <c r="AE6" s="1281"/>
      <c r="AF6" s="1281"/>
      <c r="AG6" s="1281"/>
      <c r="AH6" s="1281"/>
      <c r="AI6" s="610"/>
    </row>
    <row r="7" spans="1:35" s="83" customFormat="1" ht="13.5" customHeight="1" x14ac:dyDescent="0.15">
      <c r="A7" s="610"/>
      <c r="B7" s="610"/>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row>
    <row r="8" spans="1:35" s="83" customFormat="1" ht="13.5" customHeight="1" x14ac:dyDescent="0.15">
      <c r="A8" s="610"/>
      <c r="B8" s="610"/>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row>
    <row r="9" spans="1:35" x14ac:dyDescent="0.15">
      <c r="A9" s="609"/>
      <c r="B9" s="610"/>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row>
    <row r="10" spans="1:35" s="83" customFormat="1" ht="13.5" customHeight="1" x14ac:dyDescent="0.15">
      <c r="A10" s="610"/>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row>
    <row r="11" spans="1:35" s="83" customFormat="1" ht="13.5" customHeight="1" x14ac:dyDescent="0.15">
      <c r="A11" s="610"/>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row>
    <row r="12" spans="1:35" s="83" customFormat="1" ht="13.5" customHeight="1" x14ac:dyDescent="0.15">
      <c r="A12" s="610"/>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row>
    <row r="13" spans="1:35" s="83" customFormat="1" ht="13.5" customHeight="1" x14ac:dyDescent="0.15">
      <c r="A13" s="610"/>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row>
    <row r="14" spans="1:35" s="83" customFormat="1" ht="13.5" customHeight="1" x14ac:dyDescent="0.15">
      <c r="A14" s="610"/>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row>
    <row r="15" spans="1:35" s="83" customFormat="1" ht="13.5" customHeight="1" x14ac:dyDescent="0.15">
      <c r="A15" s="610"/>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row>
    <row r="16" spans="1:35" s="83" customFormat="1" ht="13.5" customHeight="1" x14ac:dyDescent="0.15">
      <c r="A16" s="610"/>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row>
    <row r="17" spans="1:88" s="83" customFormat="1" ht="13.5" customHeight="1" x14ac:dyDescent="0.15">
      <c r="A17" s="610"/>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row>
    <row r="18" spans="1:88" s="83" customFormat="1" ht="13.5" customHeight="1" x14ac:dyDescent="0.15">
      <c r="A18" s="610"/>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row>
    <row r="19" spans="1:88" s="83" customFormat="1" ht="13.5" customHeight="1" x14ac:dyDescent="0.15">
      <c r="A19" s="610"/>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row>
    <row r="20" spans="1:88" s="83" customFormat="1" ht="13.5" customHeight="1" x14ac:dyDescent="0.15">
      <c r="A20" s="610"/>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row>
    <row r="21" spans="1:88" s="83" customFormat="1" ht="13.5" customHeight="1" x14ac:dyDescent="0.15">
      <c r="A21" s="610"/>
      <c r="B21" s="610"/>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row>
    <row r="22" spans="1:88" s="83" customFormat="1" ht="13.5" customHeight="1" x14ac:dyDescent="0.15">
      <c r="A22" s="610"/>
      <c r="B22" s="610"/>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row>
    <row r="23" spans="1:88" s="83" customFormat="1" ht="13.5" customHeight="1" x14ac:dyDescent="0.15">
      <c r="A23" s="610"/>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row>
    <row r="24" spans="1:88" s="83" customFormat="1" x14ac:dyDescent="0.15">
      <c r="A24" s="609"/>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83" customFormat="1" ht="13.5" customHeight="1" x14ac:dyDescent="0.15">
      <c r="A25" s="610"/>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row>
    <row r="26" spans="1:88" s="83" customFormat="1" ht="13.5" customHeight="1" x14ac:dyDescent="0.15">
      <c r="A26" s="610"/>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row>
    <row r="27" spans="1:88" s="83" customFormat="1" ht="13.5" customHeight="1" x14ac:dyDescent="0.15">
      <c r="A27" s="610"/>
      <c r="B27" s="610"/>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row>
    <row r="28" spans="1:88" s="83" customFormat="1" ht="13.5" customHeight="1" x14ac:dyDescent="0.15">
      <c r="A28" s="610"/>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row>
    <row r="29" spans="1:88" s="83" customFormat="1" ht="13.5" customHeight="1" x14ac:dyDescent="0.15">
      <c r="A29" s="610"/>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row>
    <row r="30" spans="1:88" s="83" customFormat="1" ht="13.5" customHeight="1" x14ac:dyDescent="0.15">
      <c r="A30" s="610"/>
      <c r="B30" s="610"/>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row>
    <row r="31" spans="1:88" s="83" customFormat="1" ht="13.5" customHeight="1" x14ac:dyDescent="0.15">
      <c r="A31" s="610"/>
      <c r="B31" s="610"/>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row>
    <row r="32" spans="1:88" s="83" customFormat="1" ht="13.5" customHeight="1" x14ac:dyDescent="0.15">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row>
    <row r="33" s="83" customFormat="1" ht="27" customHeight="1" x14ac:dyDescent="0.15"/>
    <row r="34" s="83" customFormat="1" ht="13.5" customHeight="1" x14ac:dyDescent="0.15"/>
    <row r="35" s="83" customFormat="1" ht="13.5" customHeight="1" x14ac:dyDescent="0.15"/>
    <row r="36" s="83" customFormat="1" ht="13.5" customHeight="1" x14ac:dyDescent="0.15"/>
    <row r="37" s="83" customFormat="1" ht="13.5" customHeight="1" x14ac:dyDescent="0.15"/>
    <row r="38" s="83" customFormat="1" ht="13.5" customHeight="1" x14ac:dyDescent="0.15"/>
    <row r="39" s="83" customFormat="1" x14ac:dyDescent="0.15"/>
    <row r="40" s="83" customFormat="1" ht="13.5" customHeight="1" x14ac:dyDescent="0.15"/>
    <row r="41" s="83" customFormat="1" ht="13.5" customHeight="1" x14ac:dyDescent="0.15"/>
    <row r="42" s="83" customFormat="1" ht="13.5" customHeight="1" x14ac:dyDescent="0.15"/>
    <row r="43" s="83" customFormat="1" ht="13.5" customHeight="1" x14ac:dyDescent="0.15"/>
    <row r="44" s="83" customFormat="1" ht="13.5" customHeight="1" x14ac:dyDescent="0.15"/>
    <row r="45" s="83" customFormat="1" ht="13.5" customHeight="1" x14ac:dyDescent="0.15"/>
    <row r="46" s="83" customFormat="1" ht="13.5" customHeight="1" x14ac:dyDescent="0.15"/>
    <row r="47" s="83" customFormat="1" ht="13.5" customHeight="1" x14ac:dyDescent="0.15"/>
    <row r="48" s="83" customFormat="1" ht="13.5" customHeight="1" x14ac:dyDescent="0.15"/>
    <row r="49" s="83" customFormat="1" ht="13.5" customHeight="1" x14ac:dyDescent="0.15"/>
    <row r="50" s="83" customFormat="1" ht="13.5" customHeight="1" x14ac:dyDescent="0.15"/>
    <row r="51" s="83" customFormat="1" ht="13.5" customHeight="1" x14ac:dyDescent="0.15"/>
    <row r="52" s="83" customFormat="1" ht="27" customHeight="1" x14ac:dyDescent="0.15"/>
    <row r="53" s="83" customFormat="1" ht="13.5" customHeight="1" x14ac:dyDescent="0.15"/>
    <row r="54" s="83" customFormat="1" ht="27" customHeight="1" x14ac:dyDescent="0.15"/>
    <row r="55" s="83" customFormat="1" ht="13.5" customHeight="1" x14ac:dyDescent="0.15"/>
    <row r="56" s="83" customFormat="1" ht="13.5" customHeight="1" x14ac:dyDescent="0.15"/>
    <row r="57" s="83" customFormat="1" ht="13.5" customHeight="1" x14ac:dyDescent="0.15"/>
    <row r="58" s="83" customFormat="1" ht="13.5" customHeight="1" x14ac:dyDescent="0.15"/>
    <row r="59" s="83" customFormat="1" ht="13.5" customHeight="1" x14ac:dyDescent="0.15"/>
    <row r="60" s="83" customFormat="1" ht="13.5" customHeight="1" x14ac:dyDescent="0.15"/>
    <row r="61" s="83" customFormat="1" ht="13.5" customHeight="1" x14ac:dyDescent="0.15"/>
    <row r="62" s="83" customFormat="1" ht="13.5" customHeight="1" x14ac:dyDescent="0.15"/>
    <row r="63" s="83" customFormat="1" ht="13.5" customHeight="1" x14ac:dyDescent="0.15"/>
    <row r="64" s="83" customFormat="1" ht="27" customHeight="1" x14ac:dyDescent="0.15"/>
    <row r="65" s="83" customFormat="1" ht="27" customHeight="1" x14ac:dyDescent="0.15"/>
    <row r="68" s="83" customFormat="1" x14ac:dyDescent="0.15"/>
    <row r="69" s="83" customFormat="1" x14ac:dyDescent="0.15"/>
    <row r="86" ht="40.5" customHeight="1" x14ac:dyDescent="0.15"/>
    <row r="114" ht="13.5" customHeight="1" x14ac:dyDescent="0.15"/>
    <row r="129" ht="13.5" customHeight="1" x14ac:dyDescent="0.15"/>
    <row r="138" ht="40.5" customHeight="1" x14ac:dyDescent="0.15"/>
    <row r="139" ht="40.5" customHeight="1" x14ac:dyDescent="0.15"/>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0866141732283472" right="0.70866141732283472" top="0.74803149606299213" bottom="0.74803149606299213" header="0.31496062992125984" footer="0.31496062992125984"/>
  <pageSetup paperSize="9" scale="99" orientation="portrait" blackAndWhite="1"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pageSetUpPr fitToPage="1"/>
  </sheetPr>
  <dimension ref="A1:AY47"/>
  <sheetViews>
    <sheetView showGridLines="0" view="pageBreakPreview" zoomScale="90" zoomScaleNormal="80" zoomScaleSheetLayoutView="55" workbookViewId="0">
      <selection activeCell="D3" sqref="D3:K3"/>
    </sheetView>
  </sheetViews>
  <sheetFormatPr defaultRowHeight="13.5" x14ac:dyDescent="0.15"/>
  <cols>
    <col min="1" max="53" width="2.875" customWidth="1"/>
  </cols>
  <sheetData>
    <row r="1" spans="1:47" s="90" customFormat="1" ht="18" customHeight="1" x14ac:dyDescent="0.1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91" t="s">
        <v>232</v>
      </c>
      <c r="AU1" s="79"/>
    </row>
    <row r="2" spans="1:47" s="90" customFormat="1" ht="21.95" customHeight="1" x14ac:dyDescent="0.15">
      <c r="A2" s="474" t="s">
        <v>67</v>
      </c>
      <c r="B2" s="475"/>
      <c r="C2" s="555">
        <v>7</v>
      </c>
      <c r="D2" s="474" t="s">
        <v>878</v>
      </c>
      <c r="E2" s="475"/>
      <c r="F2" s="475"/>
      <c r="G2" s="475"/>
      <c r="H2" s="475"/>
      <c r="I2" s="475"/>
      <c r="J2" s="475"/>
      <c r="K2" s="475"/>
      <c r="L2" s="475"/>
      <c r="M2" s="475"/>
      <c r="N2" s="475"/>
      <c r="O2" s="475"/>
      <c r="P2" s="475"/>
      <c r="Q2" s="475"/>
      <c r="R2" s="475"/>
      <c r="S2" s="475"/>
      <c r="T2" s="47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79"/>
    </row>
    <row r="3" spans="1:47" s="90" customFormat="1" ht="36" customHeight="1" x14ac:dyDescent="0.15">
      <c r="A3" s="892" t="s">
        <v>233</v>
      </c>
      <c r="B3" s="1305"/>
      <c r="C3" s="1305"/>
      <c r="D3" s="1306"/>
      <c r="E3" s="1306"/>
      <c r="F3" s="1306"/>
      <c r="G3" s="1306"/>
      <c r="H3" s="1306"/>
      <c r="I3" s="1306"/>
      <c r="J3" s="1306"/>
      <c r="K3" s="1306"/>
      <c r="L3" s="892" t="s">
        <v>234</v>
      </c>
      <c r="M3" s="1305"/>
      <c r="N3" s="1305"/>
      <c r="O3" s="1330" t="str">
        <f>はじめに!D3</f>
        <v>長野県</v>
      </c>
      <c r="P3" s="1330"/>
      <c r="Q3" s="1330"/>
      <c r="R3" s="1330"/>
      <c r="S3" s="1330"/>
      <c r="T3" s="1330"/>
      <c r="U3" s="1305" t="s">
        <v>235</v>
      </c>
      <c r="V3" s="1305"/>
      <c r="W3" s="1305"/>
      <c r="X3" s="1305"/>
      <c r="Y3" s="1305"/>
      <c r="Z3" s="1331"/>
      <c r="AA3" s="1331"/>
      <c r="AB3" s="1331"/>
      <c r="AC3" s="1331"/>
      <c r="AD3" s="1331"/>
      <c r="AE3" s="1331"/>
      <c r="AF3" s="1331"/>
      <c r="AG3" s="1331"/>
      <c r="AH3" s="1331"/>
      <c r="AI3" s="1331"/>
      <c r="AJ3" s="1305" t="s">
        <v>236</v>
      </c>
      <c r="AK3" s="1305"/>
      <c r="AL3" s="1305"/>
      <c r="AM3" s="1305"/>
      <c r="AN3" s="1306"/>
      <c r="AO3" s="1306"/>
      <c r="AP3" s="1306"/>
      <c r="AQ3" s="1306"/>
      <c r="AR3" s="1306"/>
      <c r="AS3" s="1306"/>
      <c r="AT3" s="1306"/>
    </row>
    <row r="4" spans="1:47" s="90" customFormat="1" ht="18" customHeight="1" x14ac:dyDescent="0.15">
      <c r="A4" s="1307" t="s">
        <v>237</v>
      </c>
      <c r="B4" s="1308"/>
      <c r="C4" s="1313"/>
      <c r="D4" s="1313"/>
      <c r="E4" s="1313"/>
      <c r="F4" s="779" t="s">
        <v>238</v>
      </c>
      <c r="G4" s="779"/>
      <c r="H4" s="780"/>
      <c r="I4" s="1317" t="s">
        <v>239</v>
      </c>
      <c r="J4" s="1318"/>
      <c r="K4" s="1318"/>
      <c r="L4" s="1318"/>
      <c r="M4" s="1318"/>
      <c r="N4" s="1318"/>
      <c r="O4" s="1318"/>
      <c r="P4" s="1318"/>
      <c r="Q4" s="1318"/>
      <c r="R4" s="1318"/>
      <c r="S4" s="1318"/>
      <c r="T4" s="1318"/>
      <c r="U4" s="1318"/>
      <c r="V4" s="1319"/>
      <c r="W4" s="1320" t="s">
        <v>240</v>
      </c>
      <c r="X4" s="1320"/>
      <c r="Y4" s="1320"/>
      <c r="Z4" s="1320"/>
      <c r="AA4" s="1320"/>
      <c r="AB4" s="1320"/>
      <c r="AC4" s="1320"/>
      <c r="AD4" s="1320"/>
      <c r="AE4" s="1320"/>
      <c r="AF4" s="1320"/>
      <c r="AG4" s="1320"/>
      <c r="AH4" s="1320"/>
      <c r="AI4" s="1320"/>
      <c r="AJ4" s="1320"/>
      <c r="AK4" s="1320"/>
      <c r="AL4" s="1320"/>
      <c r="AM4" s="1320"/>
      <c r="AN4" s="1320"/>
      <c r="AO4" s="1320"/>
      <c r="AP4" s="1320"/>
      <c r="AQ4" s="1320"/>
      <c r="AR4" s="1320"/>
      <c r="AS4" s="1320"/>
      <c r="AT4" s="1320"/>
      <c r="AU4"/>
    </row>
    <row r="5" spans="1:47" s="90" customFormat="1" ht="18" customHeight="1" x14ac:dyDescent="0.15">
      <c r="A5" s="1309"/>
      <c r="B5" s="1310"/>
      <c r="C5" s="1314"/>
      <c r="D5" s="1314"/>
      <c r="E5" s="1314"/>
      <c r="F5" s="1315"/>
      <c r="G5" s="1315"/>
      <c r="H5" s="1316"/>
      <c r="I5" s="1321" t="s">
        <v>241</v>
      </c>
      <c r="J5" s="1322"/>
      <c r="K5" s="1322"/>
      <c r="L5" s="1322"/>
      <c r="M5" s="1322"/>
      <c r="N5" s="1322"/>
      <c r="O5" s="1322"/>
      <c r="P5" s="1322"/>
      <c r="Q5" s="1322"/>
      <c r="R5" s="1322"/>
      <c r="S5" s="1322"/>
      <c r="T5" s="1322"/>
      <c r="U5" s="1322"/>
      <c r="V5" s="1327"/>
      <c r="W5" s="1320"/>
      <c r="X5" s="1320"/>
      <c r="Y5" s="1320"/>
      <c r="Z5" s="1320"/>
      <c r="AA5" s="1320"/>
      <c r="AB5" s="1320"/>
      <c r="AC5" s="1320"/>
      <c r="AD5" s="1320"/>
      <c r="AE5" s="1320"/>
      <c r="AF5" s="1320"/>
      <c r="AG5" s="1320"/>
      <c r="AH5" s="1320"/>
      <c r="AI5" s="1320"/>
      <c r="AJ5" s="1320"/>
      <c r="AK5" s="1320"/>
      <c r="AL5" s="1320"/>
      <c r="AM5" s="1320"/>
      <c r="AN5" s="1320"/>
      <c r="AO5" s="1320"/>
      <c r="AP5" s="1320"/>
      <c r="AQ5" s="1320"/>
      <c r="AR5" s="1320"/>
      <c r="AS5" s="1320"/>
      <c r="AT5" s="1320"/>
      <c r="AU5"/>
    </row>
    <row r="6" spans="1:47" s="90" customFormat="1" ht="18" customHeight="1" x14ac:dyDescent="0.15">
      <c r="A6" s="1309"/>
      <c r="B6" s="1310"/>
      <c r="C6" s="1314"/>
      <c r="D6" s="1314"/>
      <c r="E6" s="1314"/>
      <c r="F6" s="83"/>
      <c r="G6" s="83"/>
      <c r="H6" s="92"/>
      <c r="I6" s="1323"/>
      <c r="J6" s="1324"/>
      <c r="K6" s="1324"/>
      <c r="L6" s="1282" t="s">
        <v>242</v>
      </c>
      <c r="M6" s="779"/>
      <c r="N6" s="779"/>
      <c r="O6" s="779"/>
      <c r="P6" s="779"/>
      <c r="Q6" s="779"/>
      <c r="R6" s="779"/>
      <c r="S6" s="779"/>
      <c r="T6" s="779"/>
      <c r="U6" s="779"/>
      <c r="V6" s="780"/>
      <c r="W6" s="1332" t="s">
        <v>243</v>
      </c>
      <c r="X6" s="1333"/>
      <c r="Y6" s="1333"/>
      <c r="Z6" s="1333"/>
      <c r="AA6" s="1333"/>
      <c r="AB6" s="1333"/>
      <c r="AC6" s="1333"/>
      <c r="AD6" s="1333"/>
      <c r="AE6" s="1333"/>
      <c r="AF6" s="1333"/>
      <c r="AG6" s="1333"/>
      <c r="AH6" s="1333"/>
      <c r="AI6" s="1333"/>
      <c r="AJ6" s="1333"/>
      <c r="AK6" s="1333"/>
      <c r="AL6" s="1333"/>
      <c r="AM6" s="1333"/>
      <c r="AN6" s="1334"/>
      <c r="AO6" s="1338" t="s">
        <v>243</v>
      </c>
      <c r="AP6" s="1338"/>
      <c r="AQ6" s="1338"/>
      <c r="AR6" s="1338"/>
      <c r="AS6" s="1338"/>
      <c r="AT6" s="1338"/>
      <c r="AU6"/>
    </row>
    <row r="7" spans="1:47" s="90" customFormat="1" ht="18" customHeight="1" x14ac:dyDescent="0.15">
      <c r="A7" s="1309"/>
      <c r="B7" s="1310"/>
      <c r="C7" s="83"/>
      <c r="D7" s="83"/>
      <c r="E7" s="83"/>
      <c r="F7" s="1339"/>
      <c r="G7" s="1339"/>
      <c r="H7" s="1340"/>
      <c r="I7" s="1323"/>
      <c r="J7" s="1324"/>
      <c r="K7" s="1324"/>
      <c r="L7" s="1328"/>
      <c r="M7" s="1315"/>
      <c r="N7" s="1315"/>
      <c r="O7" s="1315"/>
      <c r="P7" s="1321" t="s">
        <v>244</v>
      </c>
      <c r="Q7" s="1322"/>
      <c r="R7" s="1322"/>
      <c r="S7" s="1322"/>
      <c r="T7" s="1322"/>
      <c r="U7" s="1322"/>
      <c r="V7" s="1327"/>
      <c r="W7" s="1335"/>
      <c r="X7" s="1336"/>
      <c r="Y7" s="1336"/>
      <c r="Z7" s="1336"/>
      <c r="AA7" s="1336"/>
      <c r="AB7" s="1336"/>
      <c r="AC7" s="1336"/>
      <c r="AD7" s="1336"/>
      <c r="AE7" s="1336"/>
      <c r="AF7" s="1336"/>
      <c r="AG7" s="1336"/>
      <c r="AH7" s="1336"/>
      <c r="AI7" s="1336"/>
      <c r="AJ7" s="1336"/>
      <c r="AK7" s="1336"/>
      <c r="AL7" s="1336"/>
      <c r="AM7" s="1336"/>
      <c r="AN7" s="1337"/>
      <c r="AO7" s="1338"/>
      <c r="AP7" s="1338"/>
      <c r="AQ7" s="1338"/>
      <c r="AR7" s="1338"/>
      <c r="AS7" s="1338"/>
      <c r="AT7" s="1338"/>
      <c r="AU7"/>
    </row>
    <row r="8" spans="1:47" s="90" customFormat="1" ht="18" customHeight="1" x14ac:dyDescent="0.15">
      <c r="A8" s="1309"/>
      <c r="B8" s="1310"/>
      <c r="C8" s="1315" t="s">
        <v>238</v>
      </c>
      <c r="D8" s="1315"/>
      <c r="E8" s="1315"/>
      <c r="F8" s="1339"/>
      <c r="G8" s="1339"/>
      <c r="H8" s="1340"/>
      <c r="I8" s="1323"/>
      <c r="J8" s="1324"/>
      <c r="K8" s="1324"/>
      <c r="L8" s="1328"/>
      <c r="M8" s="1315"/>
      <c r="N8" s="1315"/>
      <c r="O8" s="1315"/>
      <c r="P8" s="1343"/>
      <c r="Q8" s="1324"/>
      <c r="R8" s="1324"/>
      <c r="S8" s="1324"/>
      <c r="T8" s="1324"/>
      <c r="U8" s="1324"/>
      <c r="V8" s="1344"/>
      <c r="W8" s="1320" t="s">
        <v>245</v>
      </c>
      <c r="X8" s="1320"/>
      <c r="Y8" s="1320" t="s">
        <v>246</v>
      </c>
      <c r="Z8" s="1320"/>
      <c r="AA8" s="1320" t="s">
        <v>247</v>
      </c>
      <c r="AB8" s="1320"/>
      <c r="AC8" s="1320" t="s">
        <v>248</v>
      </c>
      <c r="AD8" s="1320"/>
      <c r="AE8" s="1320" t="s">
        <v>249</v>
      </c>
      <c r="AF8" s="1320"/>
      <c r="AG8" s="1320" t="s">
        <v>250</v>
      </c>
      <c r="AH8" s="1320"/>
      <c r="AI8" s="1320" t="s">
        <v>251</v>
      </c>
      <c r="AJ8" s="1320"/>
      <c r="AK8" s="1320" t="s">
        <v>252</v>
      </c>
      <c r="AL8" s="1320"/>
      <c r="AM8" s="1320" t="s">
        <v>253</v>
      </c>
      <c r="AN8" s="1320"/>
      <c r="AO8" s="1320" t="s">
        <v>254</v>
      </c>
      <c r="AP8" s="1320"/>
      <c r="AQ8" s="1320" t="s">
        <v>255</v>
      </c>
      <c r="AR8" s="1320"/>
      <c r="AS8" s="1320" t="s">
        <v>256</v>
      </c>
      <c r="AT8" s="1320"/>
      <c r="AU8"/>
    </row>
    <row r="9" spans="1:47" s="90" customFormat="1" ht="18" customHeight="1" x14ac:dyDescent="0.15">
      <c r="A9" s="1309"/>
      <c r="B9" s="1310"/>
      <c r="C9" s="781"/>
      <c r="D9" s="781"/>
      <c r="E9" s="781"/>
      <c r="F9" s="1341"/>
      <c r="G9" s="1341"/>
      <c r="H9" s="1342"/>
      <c r="I9" s="1325"/>
      <c r="J9" s="1326"/>
      <c r="K9" s="1326"/>
      <c r="L9" s="1329"/>
      <c r="M9" s="781"/>
      <c r="N9" s="781"/>
      <c r="O9" s="781"/>
      <c r="P9" s="1325"/>
      <c r="Q9" s="1326"/>
      <c r="R9" s="1326"/>
      <c r="S9" s="1326"/>
      <c r="T9" s="1326"/>
      <c r="U9" s="1326"/>
      <c r="V9" s="1345"/>
      <c r="W9" s="1320"/>
      <c r="X9" s="1320"/>
      <c r="Y9" s="1320"/>
      <c r="Z9" s="1320"/>
      <c r="AA9" s="1320"/>
      <c r="AB9" s="1320"/>
      <c r="AC9" s="1320"/>
      <c r="AD9" s="1320"/>
      <c r="AE9" s="1320"/>
      <c r="AF9" s="1320"/>
      <c r="AG9" s="1320"/>
      <c r="AH9" s="1320"/>
      <c r="AI9" s="1320"/>
      <c r="AJ9" s="1320"/>
      <c r="AK9" s="1320"/>
      <c r="AL9" s="1320"/>
      <c r="AM9" s="1320"/>
      <c r="AN9" s="1320"/>
      <c r="AO9" s="1320"/>
      <c r="AP9" s="1320"/>
      <c r="AQ9" s="1320"/>
      <c r="AR9" s="1320"/>
      <c r="AS9" s="1320"/>
      <c r="AT9" s="1320"/>
      <c r="AU9"/>
    </row>
    <row r="10" spans="1:47" s="90" customFormat="1" ht="18" customHeight="1" x14ac:dyDescent="0.15">
      <c r="A10" s="1309"/>
      <c r="B10" s="1310"/>
      <c r="C10" s="1331" t="s">
        <v>257</v>
      </c>
      <c r="D10" s="1331"/>
      <c r="E10" s="1331"/>
      <c r="F10" s="1331"/>
      <c r="G10" s="1331"/>
      <c r="H10" s="1331"/>
      <c r="I10" s="1296"/>
      <c r="J10" s="1297"/>
      <c r="K10" s="1298"/>
      <c r="L10" s="1296"/>
      <c r="M10" s="1297"/>
      <c r="N10" s="1297"/>
      <c r="O10" s="1298"/>
      <c r="P10" s="1296"/>
      <c r="Q10" s="1297"/>
      <c r="R10" s="1297"/>
      <c r="S10" s="1297"/>
      <c r="T10" s="1297"/>
      <c r="U10" s="1297"/>
      <c r="V10" s="1298"/>
      <c r="W10" s="556"/>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8"/>
      <c r="AU10" s="79"/>
    </row>
    <row r="11" spans="1:47" s="90" customFormat="1" ht="18" customHeight="1" x14ac:dyDescent="0.15">
      <c r="A11" s="1309"/>
      <c r="B11" s="1310"/>
      <c r="C11" s="1331"/>
      <c r="D11" s="1331"/>
      <c r="E11" s="1331"/>
      <c r="F11" s="1331"/>
      <c r="G11" s="1331"/>
      <c r="H11" s="1331"/>
      <c r="I11" s="1299"/>
      <c r="J11" s="1300"/>
      <c r="K11" s="1301"/>
      <c r="L11" s="1299"/>
      <c r="M11" s="1300"/>
      <c r="N11" s="1300"/>
      <c r="O11" s="1301"/>
      <c r="P11" s="1299"/>
      <c r="Q11" s="1300"/>
      <c r="R11" s="1300"/>
      <c r="S11" s="1300"/>
      <c r="T11" s="1300"/>
      <c r="U11" s="1300"/>
      <c r="V11" s="1301"/>
      <c r="W11" s="559"/>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1"/>
      <c r="AU11"/>
    </row>
    <row r="12" spans="1:47" s="90" customFormat="1" ht="18" customHeight="1" x14ac:dyDescent="0.15">
      <c r="A12" s="1309"/>
      <c r="B12" s="1310"/>
      <c r="C12" s="1331"/>
      <c r="D12" s="1331"/>
      <c r="E12" s="1331"/>
      <c r="F12" s="1331"/>
      <c r="G12" s="1331"/>
      <c r="H12" s="1331"/>
      <c r="I12" s="1302"/>
      <c r="J12" s="1303"/>
      <c r="K12" s="1304"/>
      <c r="L12" s="1302"/>
      <c r="M12" s="1303"/>
      <c r="N12" s="1303"/>
      <c r="O12" s="1304"/>
      <c r="P12" s="1302"/>
      <c r="Q12" s="1303"/>
      <c r="R12" s="1303"/>
      <c r="S12" s="1303"/>
      <c r="T12" s="1303"/>
      <c r="U12" s="1303"/>
      <c r="V12" s="1304"/>
      <c r="W12" s="559"/>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1"/>
      <c r="AU12" s="79"/>
    </row>
    <row r="13" spans="1:47" s="90" customFormat="1" ht="18" customHeight="1" x14ac:dyDescent="0.15">
      <c r="A13" s="1309"/>
      <c r="B13" s="1310"/>
      <c r="C13" s="1331" t="s">
        <v>257</v>
      </c>
      <c r="D13" s="1331"/>
      <c r="E13" s="1331"/>
      <c r="F13" s="1331"/>
      <c r="G13" s="1331"/>
      <c r="H13" s="1331"/>
      <c r="I13" s="1296"/>
      <c r="J13" s="1297"/>
      <c r="K13" s="1298"/>
      <c r="L13" s="1296"/>
      <c r="M13" s="1297"/>
      <c r="N13" s="1297"/>
      <c r="O13" s="1298"/>
      <c r="P13" s="1296"/>
      <c r="Q13" s="1297"/>
      <c r="R13" s="1297"/>
      <c r="S13" s="1297"/>
      <c r="T13" s="1297"/>
      <c r="U13" s="1297"/>
      <c r="V13" s="1298"/>
      <c r="W13" s="559"/>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1"/>
      <c r="AU13"/>
    </row>
    <row r="14" spans="1:47" s="90" customFormat="1" ht="18" customHeight="1" x14ac:dyDescent="0.15">
      <c r="A14" s="1309"/>
      <c r="B14" s="1310"/>
      <c r="C14" s="1331"/>
      <c r="D14" s="1331"/>
      <c r="E14" s="1331"/>
      <c r="F14" s="1331"/>
      <c r="G14" s="1331"/>
      <c r="H14" s="1331"/>
      <c r="I14" s="1299"/>
      <c r="J14" s="1300"/>
      <c r="K14" s="1301"/>
      <c r="L14" s="1299"/>
      <c r="M14" s="1300"/>
      <c r="N14" s="1300"/>
      <c r="O14" s="1301"/>
      <c r="P14" s="1299"/>
      <c r="Q14" s="1300"/>
      <c r="R14" s="1300"/>
      <c r="S14" s="1300"/>
      <c r="T14" s="1300"/>
      <c r="U14" s="1300"/>
      <c r="V14" s="1301"/>
      <c r="W14" s="559"/>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1"/>
      <c r="AU14" s="79"/>
    </row>
    <row r="15" spans="1:47" s="90" customFormat="1" ht="18" customHeight="1" x14ac:dyDescent="0.15">
      <c r="A15" s="1309"/>
      <c r="B15" s="1310"/>
      <c r="C15" s="1331"/>
      <c r="D15" s="1331"/>
      <c r="E15" s="1331"/>
      <c r="F15" s="1331"/>
      <c r="G15" s="1331"/>
      <c r="H15" s="1331"/>
      <c r="I15" s="1302"/>
      <c r="J15" s="1303"/>
      <c r="K15" s="1304"/>
      <c r="L15" s="1302"/>
      <c r="M15" s="1303"/>
      <c r="N15" s="1303"/>
      <c r="O15" s="1304"/>
      <c r="P15" s="1302"/>
      <c r="Q15" s="1303"/>
      <c r="R15" s="1303"/>
      <c r="S15" s="1303"/>
      <c r="T15" s="1303"/>
      <c r="U15" s="1303"/>
      <c r="V15" s="1304"/>
      <c r="W15" s="559"/>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1"/>
      <c r="AU15"/>
    </row>
    <row r="16" spans="1:47" s="90" customFormat="1" ht="18" customHeight="1" x14ac:dyDescent="0.15">
      <c r="A16" s="1309"/>
      <c r="B16" s="1310"/>
      <c r="C16" s="1331" t="s">
        <v>257</v>
      </c>
      <c r="D16" s="1331"/>
      <c r="E16" s="1331"/>
      <c r="F16" s="1331"/>
      <c r="G16" s="1331"/>
      <c r="H16" s="1331"/>
      <c r="I16" s="1296"/>
      <c r="J16" s="1297"/>
      <c r="K16" s="1298"/>
      <c r="L16" s="1296"/>
      <c r="M16" s="1297"/>
      <c r="N16" s="1297"/>
      <c r="O16" s="1298"/>
      <c r="P16" s="1296"/>
      <c r="Q16" s="1297"/>
      <c r="R16" s="1297"/>
      <c r="S16" s="1297"/>
      <c r="T16" s="1297"/>
      <c r="U16" s="1297"/>
      <c r="V16" s="1298"/>
      <c r="W16" s="559"/>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1"/>
      <c r="AU16" s="79"/>
    </row>
    <row r="17" spans="1:51" s="90" customFormat="1" ht="18" customHeight="1" x14ac:dyDescent="0.15">
      <c r="A17" s="1309"/>
      <c r="B17" s="1310"/>
      <c r="C17" s="1331"/>
      <c r="D17" s="1331"/>
      <c r="E17" s="1331"/>
      <c r="F17" s="1331"/>
      <c r="G17" s="1331"/>
      <c r="H17" s="1331"/>
      <c r="I17" s="1299"/>
      <c r="J17" s="1300"/>
      <c r="K17" s="1301"/>
      <c r="L17" s="1299"/>
      <c r="M17" s="1300"/>
      <c r="N17" s="1300"/>
      <c r="O17" s="1301"/>
      <c r="P17" s="1299"/>
      <c r="Q17" s="1300"/>
      <c r="R17" s="1300"/>
      <c r="S17" s="1300"/>
      <c r="T17" s="1300"/>
      <c r="U17" s="1300"/>
      <c r="V17" s="1301"/>
      <c r="W17" s="559"/>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1"/>
      <c r="AU17"/>
    </row>
    <row r="18" spans="1:51" s="90" customFormat="1" ht="18" customHeight="1" x14ac:dyDescent="0.15">
      <c r="A18" s="1309"/>
      <c r="B18" s="1310"/>
      <c r="C18" s="1331"/>
      <c r="D18" s="1331"/>
      <c r="E18" s="1331"/>
      <c r="F18" s="1331"/>
      <c r="G18" s="1331"/>
      <c r="H18" s="1331"/>
      <c r="I18" s="1302"/>
      <c r="J18" s="1303"/>
      <c r="K18" s="1304"/>
      <c r="L18" s="1302"/>
      <c r="M18" s="1303"/>
      <c r="N18" s="1303"/>
      <c r="O18" s="1304"/>
      <c r="P18" s="1302"/>
      <c r="Q18" s="1303"/>
      <c r="R18" s="1303"/>
      <c r="S18" s="1303"/>
      <c r="T18" s="1303"/>
      <c r="U18" s="1303"/>
      <c r="V18" s="1304"/>
      <c r="W18" s="559"/>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1"/>
      <c r="AU18" s="79"/>
    </row>
    <row r="19" spans="1:51" s="90" customFormat="1" ht="18" customHeight="1" x14ac:dyDescent="0.15">
      <c r="A19" s="1309"/>
      <c r="B19" s="1310"/>
      <c r="C19" s="1331"/>
      <c r="D19" s="1331"/>
      <c r="E19" s="1331"/>
      <c r="F19" s="1331"/>
      <c r="G19" s="1331"/>
      <c r="H19" s="1331"/>
      <c r="I19" s="1296"/>
      <c r="J19" s="1297"/>
      <c r="K19" s="1298"/>
      <c r="L19" s="1296"/>
      <c r="M19" s="1297"/>
      <c r="N19" s="1297"/>
      <c r="O19" s="1298"/>
      <c r="P19" s="1296"/>
      <c r="Q19" s="1297"/>
      <c r="R19" s="1297"/>
      <c r="S19" s="1297"/>
      <c r="T19" s="1297"/>
      <c r="U19" s="1297"/>
      <c r="V19" s="1298"/>
      <c r="W19" s="559"/>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1"/>
      <c r="AU19"/>
    </row>
    <row r="20" spans="1:51" s="90" customFormat="1" ht="18" customHeight="1" x14ac:dyDescent="0.15">
      <c r="A20" s="1309"/>
      <c r="B20" s="1310"/>
      <c r="C20" s="1331"/>
      <c r="D20" s="1331"/>
      <c r="E20" s="1331"/>
      <c r="F20" s="1331"/>
      <c r="G20" s="1331"/>
      <c r="H20" s="1331"/>
      <c r="I20" s="1299"/>
      <c r="J20" s="1300"/>
      <c r="K20" s="1301"/>
      <c r="L20" s="1299"/>
      <c r="M20" s="1300"/>
      <c r="N20" s="1300"/>
      <c r="O20" s="1301"/>
      <c r="P20" s="1299"/>
      <c r="Q20" s="1300"/>
      <c r="R20" s="1300"/>
      <c r="S20" s="1300"/>
      <c r="T20" s="1300"/>
      <c r="U20" s="1300"/>
      <c r="V20" s="1301"/>
      <c r="W20" s="559"/>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1"/>
      <c r="AU20" s="79"/>
    </row>
    <row r="21" spans="1:51" s="90" customFormat="1" ht="18" customHeight="1" x14ac:dyDescent="0.15">
      <c r="A21" s="1309"/>
      <c r="B21" s="1310"/>
      <c r="C21" s="1331"/>
      <c r="D21" s="1331"/>
      <c r="E21" s="1331"/>
      <c r="F21" s="1331"/>
      <c r="G21" s="1331"/>
      <c r="H21" s="1331"/>
      <c r="I21" s="1302"/>
      <c r="J21" s="1303"/>
      <c r="K21" s="1304"/>
      <c r="L21" s="1302"/>
      <c r="M21" s="1303"/>
      <c r="N21" s="1303"/>
      <c r="O21" s="1304"/>
      <c r="P21" s="1302"/>
      <c r="Q21" s="1303"/>
      <c r="R21" s="1303"/>
      <c r="S21" s="1303"/>
      <c r="T21" s="1303"/>
      <c r="U21" s="1303"/>
      <c r="V21" s="1304"/>
      <c r="W21" s="562"/>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4"/>
      <c r="AU21"/>
    </row>
    <row r="22" spans="1:51" s="90" customFormat="1" ht="36" customHeight="1" x14ac:dyDescent="0.15">
      <c r="A22" s="1311"/>
      <c r="B22" s="1312"/>
      <c r="C22" s="1306" t="s">
        <v>10</v>
      </c>
      <c r="D22" s="1306"/>
      <c r="E22" s="1306"/>
      <c r="F22" s="1306"/>
      <c r="G22" s="1306"/>
      <c r="H22" s="1306"/>
      <c r="I22" s="1306"/>
      <c r="J22" s="1306"/>
      <c r="K22" s="1306"/>
      <c r="L22" s="1306"/>
      <c r="M22" s="1306"/>
      <c r="N22" s="1306"/>
      <c r="O22" s="1306"/>
      <c r="P22" s="1306"/>
      <c r="Q22" s="1306"/>
      <c r="R22" s="1306"/>
      <c r="S22" s="1306"/>
      <c r="T22" s="1306"/>
      <c r="U22" s="1306"/>
      <c r="V22" s="1306"/>
      <c r="W22" s="1293"/>
      <c r="X22" s="1294"/>
      <c r="Y22" s="1294"/>
      <c r="Z22" s="1294"/>
      <c r="AA22" s="1294"/>
      <c r="AB22" s="1294"/>
      <c r="AC22" s="1294"/>
      <c r="AD22" s="1294"/>
      <c r="AE22" s="1294"/>
      <c r="AF22" s="1294"/>
      <c r="AG22" s="1294"/>
      <c r="AH22" s="1294"/>
      <c r="AI22" s="1294"/>
      <c r="AJ22" s="1294"/>
      <c r="AK22" s="1294"/>
      <c r="AL22" s="1294"/>
      <c r="AM22" s="1294"/>
      <c r="AN22" s="1294"/>
      <c r="AO22" s="1294"/>
      <c r="AP22" s="1294"/>
      <c r="AQ22" s="1294"/>
      <c r="AR22" s="1294"/>
      <c r="AS22" s="1294"/>
      <c r="AT22" s="1295"/>
      <c r="AU22" s="79"/>
    </row>
    <row r="23" spans="1:51" s="90" customFormat="1" ht="18" customHeight="1" x14ac:dyDescent="0.15">
      <c r="A23" s="80" t="s">
        <v>258</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row>
    <row r="24" spans="1:51" s="90" customFormat="1" ht="18" customHeight="1" x14ac:dyDescent="0.15">
      <c r="A24" s="80" t="s">
        <v>259</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79"/>
    </row>
    <row r="25" spans="1:51" s="90" customFormat="1" ht="18" customHeight="1" x14ac:dyDescent="0.15">
      <c r="A25" s="80" t="s">
        <v>260</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row>
    <row r="26" spans="1:51" s="90" customFormat="1" ht="18" customHeight="1" x14ac:dyDescent="0.15">
      <c r="A26" s="80"/>
      <c r="B26" s="80"/>
      <c r="C26" s="80" t="s">
        <v>261</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79"/>
    </row>
    <row r="27" spans="1:51" s="90" customFormat="1" ht="18" customHeight="1" x14ac:dyDescent="0.1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row>
    <row r="28" spans="1:51" s="90" customFormat="1" ht="18" customHeight="1" x14ac:dyDescent="0.15">
      <c r="AU28" s="79"/>
    </row>
    <row r="29" spans="1:51" s="90"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2"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81"/>
      <c r="AW30" s="81"/>
      <c r="AX30" s="81"/>
      <c r="AY30" s="81"/>
    </row>
    <row r="31" spans="1:51" s="82"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81"/>
      <c r="AW31" s="81"/>
      <c r="AX31" s="81"/>
      <c r="AY31" s="81"/>
    </row>
    <row r="32" spans="1:51" s="82"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2"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81"/>
      <c r="AW33" s="81"/>
      <c r="AX33" s="81"/>
      <c r="AY33" s="81"/>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orientation="landscape" blackAndWhite="1"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Z136"/>
  <sheetViews>
    <sheetView showGridLines="0" view="pageBreakPreview" zoomScale="90" zoomScaleNormal="100" zoomScaleSheetLayoutView="90" workbookViewId="0">
      <selection activeCell="A6" sqref="A6:M6"/>
    </sheetView>
  </sheetViews>
  <sheetFormatPr defaultRowHeight="13.5" x14ac:dyDescent="0.15"/>
  <cols>
    <col min="1" max="52" width="2.625" style="83" customWidth="1"/>
  </cols>
  <sheetData>
    <row r="1" spans="1:33" ht="15.6"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4" t="s">
        <v>262</v>
      </c>
    </row>
    <row r="2" spans="1:33" ht="15.6"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4"/>
    </row>
    <row r="3" spans="1:33" s="83" customFormat="1" ht="15.6" customHeight="1" x14ac:dyDescent="0.15">
      <c r="A3" s="1324" t="s">
        <v>263</v>
      </c>
      <c r="B3" s="1324"/>
      <c r="C3" s="1324"/>
      <c r="D3" s="1324"/>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row>
    <row r="4" spans="1:33" s="83" customFormat="1" ht="15.6" customHeight="1" x14ac:dyDescent="0.15">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row>
    <row r="5" spans="1:33" s="83" customFormat="1" ht="24" customHeight="1" x14ac:dyDescent="0.15">
      <c r="A5" s="1305" t="s">
        <v>264</v>
      </c>
      <c r="B5" s="1305"/>
      <c r="C5" s="1305"/>
      <c r="D5" s="1305"/>
      <c r="E5" s="1305"/>
      <c r="F5" s="1305"/>
      <c r="G5" s="1305"/>
      <c r="H5" s="1305"/>
      <c r="I5" s="1305"/>
      <c r="J5" s="1305"/>
      <c r="K5" s="1305"/>
      <c r="L5" s="1305"/>
      <c r="M5" s="1305"/>
      <c r="N5" s="1305" t="s">
        <v>265</v>
      </c>
      <c r="O5" s="1305"/>
      <c r="P5" s="1305"/>
      <c r="Q5" s="1305"/>
      <c r="R5" s="1305"/>
      <c r="S5" s="1305"/>
      <c r="T5" s="1305"/>
      <c r="U5" s="1305"/>
      <c r="V5" s="1305"/>
      <c r="W5" s="1305"/>
      <c r="X5" s="1305"/>
      <c r="Y5" s="1305"/>
      <c r="Z5" s="1305"/>
      <c r="AA5" s="878"/>
      <c r="AB5" s="878"/>
      <c r="AC5" s="878"/>
      <c r="AD5" s="878"/>
      <c r="AE5" s="878"/>
      <c r="AF5" s="878"/>
      <c r="AG5" s="1323"/>
    </row>
    <row r="6" spans="1:33" s="83" customFormat="1" ht="36" customHeight="1" x14ac:dyDescent="0.15">
      <c r="A6" s="1349"/>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7"/>
      <c r="AB6" s="1347"/>
      <c r="AC6" s="1347"/>
      <c r="AD6" s="1347"/>
      <c r="AE6" s="1347"/>
      <c r="AF6" s="1347"/>
      <c r="AG6" s="1348"/>
    </row>
    <row r="7" spans="1:33" ht="36" customHeight="1" x14ac:dyDescent="0.15">
      <c r="A7" s="1349"/>
      <c r="B7" s="1349"/>
      <c r="C7" s="1349"/>
      <c r="D7" s="1349"/>
      <c r="E7" s="1349"/>
      <c r="F7" s="1349"/>
      <c r="G7" s="1349"/>
      <c r="H7" s="1349"/>
      <c r="I7" s="1349"/>
      <c r="J7" s="1349"/>
      <c r="K7" s="1349"/>
      <c r="L7" s="1349"/>
      <c r="M7" s="1349"/>
      <c r="N7" s="1349"/>
      <c r="O7" s="1349"/>
      <c r="P7" s="1349"/>
      <c r="Q7" s="1349"/>
      <c r="R7" s="1349"/>
      <c r="S7" s="1349"/>
      <c r="T7" s="1349"/>
      <c r="U7" s="1349"/>
      <c r="V7" s="1349"/>
      <c r="W7" s="1349"/>
      <c r="X7" s="1349"/>
      <c r="Y7" s="1349"/>
      <c r="Z7" s="1349"/>
      <c r="AA7" s="1347"/>
      <c r="AB7" s="1347"/>
      <c r="AC7" s="1347"/>
      <c r="AD7" s="1347"/>
      <c r="AE7" s="1347"/>
      <c r="AF7" s="1347"/>
      <c r="AG7" s="1348"/>
    </row>
    <row r="8" spans="1:33" s="83" customFormat="1" ht="36" customHeight="1" x14ac:dyDescent="0.15">
      <c r="A8" s="1349"/>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7"/>
      <c r="AB8" s="1347"/>
      <c r="AC8" s="1347"/>
      <c r="AD8" s="1347"/>
      <c r="AE8" s="1347"/>
      <c r="AF8" s="1347"/>
      <c r="AG8" s="1348"/>
    </row>
    <row r="9" spans="1:33" s="83" customFormat="1" ht="36" customHeight="1" x14ac:dyDescent="0.15">
      <c r="A9" s="1349"/>
      <c r="B9" s="1349"/>
      <c r="C9" s="1349"/>
      <c r="D9" s="1349"/>
      <c r="E9" s="1349"/>
      <c r="F9" s="1349"/>
      <c r="G9" s="1349"/>
      <c r="H9" s="1349"/>
      <c r="I9" s="1349"/>
      <c r="J9" s="1349"/>
      <c r="K9" s="1349"/>
      <c r="L9" s="1349"/>
      <c r="M9" s="1349"/>
      <c r="N9" s="1349"/>
      <c r="O9" s="1349"/>
      <c r="P9" s="1349"/>
      <c r="Q9" s="1349"/>
      <c r="R9" s="1349"/>
      <c r="S9" s="1349"/>
      <c r="T9" s="1349"/>
      <c r="U9" s="1349"/>
      <c r="V9" s="1349"/>
      <c r="W9" s="1349"/>
      <c r="X9" s="1349"/>
      <c r="Y9" s="1349"/>
      <c r="Z9" s="1349"/>
      <c r="AA9" s="1347"/>
      <c r="AB9" s="1347"/>
      <c r="AC9" s="1347"/>
      <c r="AD9" s="1347"/>
      <c r="AE9" s="1347"/>
      <c r="AF9" s="1347"/>
      <c r="AG9" s="1348"/>
    </row>
    <row r="10" spans="1:33" s="83" customFormat="1" ht="36" customHeight="1" x14ac:dyDescent="0.15">
      <c r="A10" s="1349"/>
      <c r="B10" s="1349"/>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7"/>
      <c r="AB10" s="1347"/>
      <c r="AC10" s="1347"/>
      <c r="AD10" s="1347"/>
      <c r="AE10" s="1347"/>
      <c r="AF10" s="1347"/>
      <c r="AG10" s="1348"/>
    </row>
    <row r="11" spans="1:33" s="83" customFormat="1" ht="36" customHeight="1" x14ac:dyDescent="0.15">
      <c r="A11" s="1349"/>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7"/>
      <c r="AB11" s="1347"/>
      <c r="AC11" s="1347"/>
      <c r="AD11" s="1347"/>
      <c r="AE11" s="1347"/>
      <c r="AF11" s="1347"/>
      <c r="AG11" s="1348"/>
    </row>
    <row r="12" spans="1:33" ht="36" customHeight="1" x14ac:dyDescent="0.15">
      <c r="A12" s="1346"/>
      <c r="B12" s="1346"/>
      <c r="C12" s="1346"/>
      <c r="D12" s="1346"/>
      <c r="E12" s="1346"/>
      <c r="F12" s="1346"/>
      <c r="G12" s="1346"/>
      <c r="H12" s="1346"/>
      <c r="I12" s="1346"/>
      <c r="J12" s="1346"/>
      <c r="K12" s="1346"/>
      <c r="L12" s="1346"/>
      <c r="M12" s="1346"/>
      <c r="N12" s="1346"/>
      <c r="O12" s="1346"/>
      <c r="P12" s="1346"/>
      <c r="Q12" s="1346"/>
      <c r="R12" s="1346"/>
      <c r="S12" s="1346"/>
      <c r="T12" s="1346"/>
      <c r="U12" s="1346"/>
      <c r="V12" s="1346"/>
      <c r="W12" s="1346"/>
      <c r="X12" s="1346"/>
      <c r="Y12" s="1346"/>
      <c r="Z12" s="1346"/>
      <c r="AA12" s="1347"/>
      <c r="AB12" s="1347"/>
      <c r="AC12" s="1347"/>
      <c r="AD12" s="1347"/>
      <c r="AE12" s="1347"/>
      <c r="AF12" s="1347"/>
      <c r="AG12" s="1348"/>
    </row>
    <row r="13" spans="1:33" s="83" customFormat="1" ht="36" customHeight="1" x14ac:dyDescent="0.15">
      <c r="A13" s="1346"/>
      <c r="B13" s="1346"/>
      <c r="C13" s="1346"/>
      <c r="D13" s="1346"/>
      <c r="E13" s="1346"/>
      <c r="F13" s="1346"/>
      <c r="G13" s="1346"/>
      <c r="H13" s="1346"/>
      <c r="I13" s="1346"/>
      <c r="J13" s="1346"/>
      <c r="K13" s="1346"/>
      <c r="L13" s="1346"/>
      <c r="M13" s="1346"/>
      <c r="N13" s="1346"/>
      <c r="O13" s="1346"/>
      <c r="P13" s="1346"/>
      <c r="Q13" s="1346"/>
      <c r="R13" s="1346"/>
      <c r="S13" s="1346"/>
      <c r="T13" s="1346"/>
      <c r="U13" s="1346"/>
      <c r="V13" s="1346"/>
      <c r="W13" s="1346"/>
      <c r="X13" s="1346"/>
      <c r="Y13" s="1346"/>
      <c r="Z13" s="1346"/>
      <c r="AA13" s="1347"/>
      <c r="AB13" s="1347"/>
      <c r="AC13" s="1347"/>
      <c r="AD13" s="1347"/>
      <c r="AE13" s="1347"/>
      <c r="AF13" s="1347"/>
      <c r="AG13" s="1348"/>
    </row>
    <row r="14" spans="1:33" s="83" customFormat="1" ht="36" customHeight="1" x14ac:dyDescent="0.15">
      <c r="A14" s="1346"/>
      <c r="B14" s="1346"/>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7"/>
      <c r="AB14" s="1347"/>
      <c r="AC14" s="1347"/>
      <c r="AD14" s="1347"/>
      <c r="AE14" s="1347"/>
      <c r="AF14" s="1347"/>
      <c r="AG14" s="1348"/>
    </row>
    <row r="15" spans="1:33" s="83" customFormat="1" ht="36" customHeight="1" x14ac:dyDescent="0.15">
      <c r="A15" s="1346"/>
      <c r="B15" s="1346"/>
      <c r="C15" s="1346"/>
      <c r="D15" s="1346"/>
      <c r="E15" s="1346"/>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7"/>
      <c r="AB15" s="1347"/>
      <c r="AC15" s="1347"/>
      <c r="AD15" s="1347"/>
      <c r="AE15" s="1347"/>
      <c r="AF15" s="1347"/>
      <c r="AG15" s="1348"/>
    </row>
    <row r="16" spans="1:33" s="83" customFormat="1" ht="36.75" customHeight="1" x14ac:dyDescent="0.15">
      <c r="A16" s="1346"/>
      <c r="B16" s="1346"/>
      <c r="C16" s="1346"/>
      <c r="D16" s="1346"/>
      <c r="E16" s="1346"/>
      <c r="F16" s="1346"/>
      <c r="G16" s="1346"/>
      <c r="H16" s="1346"/>
      <c r="I16" s="1346"/>
      <c r="J16" s="1346"/>
      <c r="K16" s="1346"/>
      <c r="L16" s="1346"/>
      <c r="M16" s="1346"/>
      <c r="N16" s="1346"/>
      <c r="O16" s="1346"/>
      <c r="P16" s="1346"/>
      <c r="Q16" s="1346"/>
      <c r="R16" s="1346"/>
      <c r="S16" s="1346"/>
      <c r="T16" s="1346"/>
      <c r="U16" s="1346"/>
      <c r="V16" s="1346"/>
      <c r="W16" s="1346"/>
      <c r="X16" s="1346"/>
      <c r="Y16" s="1346"/>
      <c r="Z16" s="1346"/>
      <c r="AA16" s="1347"/>
      <c r="AB16" s="1347"/>
      <c r="AC16" s="1347"/>
      <c r="AD16" s="1347"/>
      <c r="AE16" s="1347"/>
      <c r="AF16" s="1347"/>
      <c r="AG16" s="1348"/>
    </row>
    <row r="17" spans="1:33" s="83" customFormat="1" ht="13.5"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row>
    <row r="18" spans="1:33" s="83" customFormat="1" ht="97.7" customHeight="1" x14ac:dyDescent="0.15">
      <c r="A18" s="687" t="s">
        <v>880</v>
      </c>
      <c r="B18" s="687"/>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row>
    <row r="19" spans="1:33" s="83" customFormat="1" ht="36" customHeight="1" x14ac:dyDescent="0.15">
      <c r="A19" s="687" t="s">
        <v>266</v>
      </c>
      <c r="B19" s="687"/>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row>
    <row r="20" spans="1:33" s="88" customFormat="1" ht="36" customHeight="1" x14ac:dyDescent="0.15">
      <c r="A20" s="687" t="s">
        <v>267</v>
      </c>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row>
    <row r="21" spans="1:33" ht="15.6" customHeight="1" x14ac:dyDescent="0.1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row>
    <row r="22" spans="1:33" s="83" customFormat="1" ht="15.6" customHeight="1" x14ac:dyDescent="0.1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row>
    <row r="23" spans="1:33" s="83" customFormat="1" ht="15.6" customHeight="1" x14ac:dyDescent="0.1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row>
    <row r="24" spans="1:33" s="83" customFormat="1" ht="15.6" customHeight="1" x14ac:dyDescent="0.1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row>
    <row r="25" spans="1:33" s="83" customFormat="1" ht="15.6" customHeight="1" x14ac:dyDescent="0.1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33" s="83" customFormat="1" ht="15.6" customHeight="1" x14ac:dyDescent="0.1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row>
    <row r="27" spans="1:33" s="83" customFormat="1" ht="15.6" customHeight="1" x14ac:dyDescent="0.15">
      <c r="A27" s="80"/>
      <c r="B27" s="80"/>
      <c r="C27" s="80"/>
      <c r="D27" s="80"/>
      <c r="E27" s="80"/>
      <c r="F27" s="80"/>
      <c r="G27" s="80"/>
      <c r="H27" s="80"/>
      <c r="I27" s="80"/>
      <c r="J27" s="80"/>
      <c r="K27" s="80"/>
      <c r="L27" s="80"/>
      <c r="M27" s="80"/>
      <c r="N27" s="80"/>
      <c r="O27" s="80"/>
      <c r="P27" s="88"/>
      <c r="Q27" s="80"/>
      <c r="R27" s="80"/>
      <c r="S27" s="80"/>
      <c r="T27" s="80"/>
      <c r="U27" s="80"/>
      <c r="V27" s="80"/>
      <c r="W27" s="80"/>
      <c r="X27" s="80"/>
      <c r="Y27" s="80"/>
      <c r="Z27" s="80"/>
      <c r="AA27" s="80"/>
      <c r="AB27" s="80"/>
      <c r="AC27" s="80"/>
      <c r="AD27" s="80"/>
      <c r="AE27" s="80"/>
      <c r="AF27" s="80"/>
      <c r="AG27" s="80"/>
    </row>
    <row r="28" spans="1:33" s="83" customFormat="1" ht="15.6" customHeight="1" x14ac:dyDescent="0.1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row>
    <row r="29" spans="1:33" s="83" customFormat="1" ht="15.6"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row>
    <row r="30" spans="1:33" s="83" customFormat="1" ht="27.2" customHeight="1" x14ac:dyDescent="0.15"/>
    <row r="31" spans="1:33" s="83" customFormat="1" ht="13.5" customHeight="1" x14ac:dyDescent="0.15"/>
    <row r="32" spans="1:33" s="83" customFormat="1" ht="13.5" customHeight="1" x14ac:dyDescent="0.15"/>
    <row r="33" s="83" customFormat="1" ht="13.5" customHeight="1" x14ac:dyDescent="0.15"/>
    <row r="34" s="83" customFormat="1" ht="13.5" customHeight="1" x14ac:dyDescent="0.15"/>
    <row r="35" s="83" customFormat="1" ht="13.5" customHeight="1" x14ac:dyDescent="0.15"/>
    <row r="36" s="83" customFormat="1" x14ac:dyDescent="0.15"/>
    <row r="37" s="83" customFormat="1" ht="13.5" customHeight="1" x14ac:dyDescent="0.15"/>
    <row r="38" s="83" customFormat="1" ht="13.5" customHeight="1" x14ac:dyDescent="0.15"/>
    <row r="39" s="83" customFormat="1" ht="13.5" customHeight="1" x14ac:dyDescent="0.15"/>
    <row r="40" s="83" customFormat="1" ht="13.5" customHeight="1" x14ac:dyDescent="0.15"/>
    <row r="41" s="83" customFormat="1" ht="13.5" customHeight="1" x14ac:dyDescent="0.15"/>
    <row r="42" s="83" customFormat="1" ht="13.5" customHeight="1" x14ac:dyDescent="0.15"/>
    <row r="43" s="83" customFormat="1" ht="13.5" customHeight="1" x14ac:dyDescent="0.15"/>
    <row r="44" s="83" customFormat="1" ht="13.5" customHeight="1" x14ac:dyDescent="0.15"/>
    <row r="45" s="83" customFormat="1" ht="13.5" customHeight="1" x14ac:dyDescent="0.15"/>
    <row r="46" s="83" customFormat="1" ht="13.5" customHeight="1" x14ac:dyDescent="0.15"/>
    <row r="47" s="83" customFormat="1" ht="13.5" customHeight="1" x14ac:dyDescent="0.15"/>
    <row r="48" s="83" customFormat="1" ht="13.5" customHeight="1" x14ac:dyDescent="0.15"/>
    <row r="49" s="83" customFormat="1" ht="27.2" customHeight="1" x14ac:dyDescent="0.15"/>
    <row r="50" s="83" customFormat="1" ht="13.5" customHeight="1" x14ac:dyDescent="0.15"/>
    <row r="51" s="83" customFormat="1" ht="27.2" customHeight="1" x14ac:dyDescent="0.15"/>
    <row r="52" s="83" customFormat="1" ht="13.5" customHeight="1" x14ac:dyDescent="0.15"/>
    <row r="53" s="83" customFormat="1" ht="13.5" customHeight="1" x14ac:dyDescent="0.15"/>
    <row r="54" s="83" customFormat="1" ht="13.5" customHeight="1" x14ac:dyDescent="0.15"/>
    <row r="55" s="83" customFormat="1" ht="13.5" customHeight="1" x14ac:dyDescent="0.15"/>
    <row r="56" s="83" customFormat="1" ht="13.5" customHeight="1" x14ac:dyDescent="0.15"/>
    <row r="57" s="83" customFormat="1" ht="13.5" customHeight="1" x14ac:dyDescent="0.15"/>
    <row r="58" s="83" customFormat="1" ht="13.5" customHeight="1" x14ac:dyDescent="0.15"/>
    <row r="59" s="83" customFormat="1" ht="13.5" customHeight="1" x14ac:dyDescent="0.15"/>
    <row r="60" s="83" customFormat="1" ht="13.5" customHeight="1" x14ac:dyDescent="0.15"/>
    <row r="61" s="83" customFormat="1" ht="27.2" customHeight="1" x14ac:dyDescent="0.15"/>
    <row r="62" s="83" customFormat="1" ht="27.2" customHeight="1" x14ac:dyDescent="0.15"/>
    <row r="65" s="83" customFormat="1" x14ac:dyDescent="0.15"/>
    <row r="66" s="83" customFormat="1" x14ac:dyDescent="0.15"/>
    <row r="83" s="83" customFormat="1" ht="40.5" customHeight="1" x14ac:dyDescent="0.15"/>
    <row r="111" s="83" customFormat="1" ht="13.5" customHeight="1" x14ac:dyDescent="0.15"/>
    <row r="126" s="83" customFormat="1" ht="13.5" customHeight="1" x14ac:dyDescent="0.15"/>
    <row r="135" s="83" customFormat="1" ht="40.5" customHeight="1" x14ac:dyDescent="0.15"/>
    <row r="136" s="83"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0866141732283472" right="0.70866141732283472" top="0.74803149606299213" bottom="0.74803149606299213" header="0.31496062992125984" footer="0.31496062992125984"/>
  <pageSetup paperSize="9" orientation="portrait" blackAndWhite="1"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pageSetUpPr fitToPage="1"/>
  </sheetPr>
  <dimension ref="A1:S77"/>
  <sheetViews>
    <sheetView showGridLines="0" view="pageBreakPreview" zoomScale="144" zoomScaleNormal="80" zoomScaleSheetLayoutView="90" workbookViewId="0">
      <selection activeCell="A6" sqref="A6"/>
    </sheetView>
  </sheetViews>
  <sheetFormatPr defaultRowHeight="13.5" x14ac:dyDescent="0.15"/>
  <cols>
    <col min="1" max="10" width="6.875" customWidth="1"/>
    <col min="11" max="11" width="6.875" style="528" customWidth="1"/>
    <col min="12" max="16" width="6.875" customWidth="1"/>
    <col min="17" max="21" width="2.875" customWidth="1"/>
  </cols>
  <sheetData>
    <row r="1" spans="1:16" s="19" customFormat="1" ht="15.6" customHeight="1" x14ac:dyDescent="0.15">
      <c r="A1" s="85"/>
      <c r="B1" s="85"/>
      <c r="C1" s="85"/>
      <c r="D1" s="85"/>
      <c r="E1" s="85"/>
      <c r="F1" s="85"/>
      <c r="G1" s="85"/>
      <c r="H1" s="85"/>
      <c r="I1" s="85"/>
      <c r="J1" s="85"/>
      <c r="K1" s="85"/>
      <c r="L1" s="85"/>
      <c r="M1" s="85"/>
      <c r="N1" s="85"/>
      <c r="O1" s="85"/>
      <c r="P1" s="84"/>
    </row>
    <row r="2" spans="1:16" s="85" customFormat="1" ht="18" customHeight="1" x14ac:dyDescent="0.15">
      <c r="A2" s="86" t="s">
        <v>185</v>
      </c>
      <c r="P2" s="84"/>
    </row>
    <row r="3" spans="1:16" s="19" customFormat="1" ht="15" customHeight="1" thickBot="1" x14ac:dyDescent="0.2">
      <c r="A3" s="1352" t="s">
        <v>186</v>
      </c>
      <c r="B3" s="1353"/>
      <c r="C3" s="1354" t="str">
        <f>はじめに!D4</f>
        <v>伊那市</v>
      </c>
      <c r="D3" s="1355"/>
      <c r="E3" s="85" t="s">
        <v>289</v>
      </c>
      <c r="F3" s="85"/>
      <c r="G3" s="85"/>
      <c r="H3" s="85"/>
      <c r="I3" s="85"/>
      <c r="J3" s="85"/>
      <c r="K3" s="85"/>
      <c r="L3" s="85"/>
      <c r="M3" s="85"/>
      <c r="N3" s="85"/>
      <c r="O3" s="85"/>
      <c r="P3" s="84"/>
    </row>
    <row r="4" spans="1:16" s="19" customFormat="1" ht="15.75" customHeight="1" x14ac:dyDescent="0.15">
      <c r="A4" s="1356" t="s">
        <v>187</v>
      </c>
      <c r="B4" s="1350" t="s">
        <v>188</v>
      </c>
      <c r="C4" s="1350" t="s">
        <v>182</v>
      </c>
      <c r="D4" s="1350" t="s">
        <v>183</v>
      </c>
      <c r="E4" s="1350" t="s">
        <v>189</v>
      </c>
      <c r="F4" s="1350" t="s">
        <v>86</v>
      </c>
      <c r="G4" s="1350" t="s">
        <v>190</v>
      </c>
      <c r="H4" s="1350" t="s">
        <v>191</v>
      </c>
      <c r="I4" s="1350" t="s">
        <v>192</v>
      </c>
      <c r="J4" s="1358" t="s">
        <v>1056</v>
      </c>
      <c r="K4" s="1359"/>
      <c r="L4" s="1350" t="s">
        <v>193</v>
      </c>
      <c r="M4" s="1350" t="s">
        <v>194</v>
      </c>
      <c r="N4" s="1350" t="s">
        <v>195</v>
      </c>
      <c r="O4" s="1350" t="s">
        <v>1059</v>
      </c>
      <c r="P4" s="1350" t="s">
        <v>196</v>
      </c>
    </row>
    <row r="5" spans="1:16" s="529" customFormat="1" ht="46.15" customHeight="1" thickBot="1" x14ac:dyDescent="0.2">
      <c r="A5" s="1357"/>
      <c r="B5" s="1351"/>
      <c r="C5" s="1351"/>
      <c r="D5" s="1351"/>
      <c r="E5" s="1351"/>
      <c r="F5" s="1351"/>
      <c r="G5" s="1351"/>
      <c r="H5" s="1351"/>
      <c r="I5" s="1351"/>
      <c r="J5" s="582" t="s">
        <v>1057</v>
      </c>
      <c r="K5" s="582" t="s">
        <v>1058</v>
      </c>
      <c r="L5" s="1351"/>
      <c r="M5" s="1351"/>
      <c r="N5" s="1351"/>
      <c r="O5" s="1351"/>
      <c r="P5" s="1351"/>
    </row>
    <row r="6" spans="1:16" s="19" customFormat="1" ht="72" customHeight="1" thickBot="1" x14ac:dyDescent="0.2">
      <c r="A6" s="565"/>
      <c r="B6" s="566"/>
      <c r="C6" s="566"/>
      <c r="D6" s="566"/>
      <c r="E6" s="566"/>
      <c r="F6" s="566"/>
      <c r="G6" s="566"/>
      <c r="H6" s="566"/>
      <c r="I6" s="566"/>
      <c r="J6" s="566"/>
      <c r="K6" s="566"/>
      <c r="L6" s="566"/>
      <c r="M6" s="566"/>
      <c r="N6" s="566"/>
      <c r="O6" s="566"/>
      <c r="P6" s="566"/>
    </row>
    <row r="7" spans="1:16" s="19" customFormat="1" ht="15.6" customHeight="1" x14ac:dyDescent="0.15">
      <c r="A7" s="80"/>
      <c r="B7" s="80"/>
      <c r="C7" s="80"/>
      <c r="D7" s="80"/>
      <c r="E7" s="80"/>
      <c r="F7" s="80"/>
      <c r="G7" s="80"/>
      <c r="H7" s="80"/>
      <c r="I7" s="80"/>
      <c r="J7" s="80"/>
      <c r="K7" s="80"/>
      <c r="L7" s="80"/>
      <c r="M7" s="80"/>
      <c r="N7" s="80"/>
      <c r="O7" s="80"/>
      <c r="P7" s="87"/>
    </row>
    <row r="8" spans="1:16" s="375" customFormat="1" ht="15.6" customHeight="1" x14ac:dyDescent="0.15">
      <c r="A8" s="80"/>
      <c r="B8" s="80"/>
      <c r="C8" s="80"/>
      <c r="D8" s="80"/>
      <c r="E8" s="80"/>
      <c r="F8" s="80"/>
      <c r="G8" s="80"/>
      <c r="H8" s="80"/>
      <c r="I8" s="80"/>
      <c r="J8" s="80"/>
      <c r="K8" s="80"/>
      <c r="L8" s="80"/>
      <c r="M8" s="80"/>
      <c r="N8" s="80"/>
      <c r="O8" s="80"/>
      <c r="P8" s="87"/>
    </row>
    <row r="9" spans="1:16" s="375" customFormat="1" ht="15.6" customHeight="1" x14ac:dyDescent="0.15">
      <c r="A9" s="80" t="s">
        <v>1042</v>
      </c>
      <c r="B9" s="80"/>
      <c r="C9" s="80"/>
      <c r="D9" s="80"/>
      <c r="E9" s="80"/>
      <c r="F9" s="80"/>
      <c r="G9" s="80"/>
      <c r="H9" s="80"/>
      <c r="I9" s="80"/>
      <c r="J9" s="80"/>
      <c r="K9" s="80"/>
      <c r="L9" s="80"/>
      <c r="M9" s="80"/>
      <c r="N9" s="80"/>
      <c r="O9" s="80"/>
      <c r="P9" s="87"/>
    </row>
    <row r="10" spans="1:16" s="375" customFormat="1" ht="15.6" customHeight="1" x14ac:dyDescent="0.15">
      <c r="A10" s="687" t="s">
        <v>1060</v>
      </c>
      <c r="B10" s="687"/>
      <c r="C10" s="687"/>
      <c r="D10" s="687"/>
      <c r="E10" s="687"/>
      <c r="F10" s="687"/>
      <c r="G10" s="687"/>
      <c r="H10" s="687"/>
      <c r="I10" s="687"/>
      <c r="J10" s="687"/>
      <c r="K10" s="687"/>
      <c r="L10" s="687"/>
      <c r="M10" s="687"/>
      <c r="N10" s="687"/>
      <c r="O10" s="687"/>
      <c r="P10" s="687"/>
    </row>
    <row r="11" spans="1:16" s="375" customFormat="1" ht="15.6" customHeight="1" x14ac:dyDescent="0.15">
      <c r="A11" s="687"/>
      <c r="B11" s="687"/>
      <c r="C11" s="687"/>
      <c r="D11" s="687"/>
      <c r="E11" s="687"/>
      <c r="F11" s="687"/>
      <c r="G11" s="687"/>
      <c r="H11" s="687"/>
      <c r="I11" s="687"/>
      <c r="J11" s="687"/>
      <c r="K11" s="687"/>
      <c r="L11" s="687"/>
      <c r="M11" s="687"/>
      <c r="N11" s="687"/>
      <c r="O11" s="687"/>
      <c r="P11" s="687"/>
    </row>
    <row r="12" spans="1:16" s="375" customFormat="1" ht="15.6" customHeight="1" x14ac:dyDescent="0.15">
      <c r="A12" s="687"/>
      <c r="B12" s="687"/>
      <c r="C12" s="687"/>
      <c r="D12" s="687"/>
      <c r="E12" s="687"/>
      <c r="F12" s="687"/>
      <c r="G12" s="687"/>
      <c r="H12" s="687"/>
      <c r="I12" s="687"/>
      <c r="J12" s="687"/>
      <c r="K12" s="687"/>
      <c r="L12" s="687"/>
      <c r="M12" s="687"/>
      <c r="N12" s="687"/>
      <c r="O12" s="687"/>
      <c r="P12" s="687"/>
    </row>
    <row r="13" spans="1:16" s="375" customFormat="1" ht="15.6" customHeight="1" x14ac:dyDescent="0.15">
      <c r="A13" s="680" t="s">
        <v>1061</v>
      </c>
      <c r="B13" s="680"/>
      <c r="C13" s="680"/>
      <c r="D13" s="680"/>
      <c r="E13" s="680"/>
      <c r="F13" s="680"/>
      <c r="G13" s="680"/>
      <c r="H13" s="680"/>
      <c r="I13" s="680"/>
      <c r="J13" s="680"/>
      <c r="K13" s="680"/>
      <c r="L13" s="680"/>
      <c r="M13" s="680"/>
      <c r="N13" s="680"/>
      <c r="O13" s="680"/>
      <c r="P13" s="680"/>
    </row>
    <row r="14" spans="1:16" s="375" customFormat="1" ht="15.6" customHeight="1" x14ac:dyDescent="0.15">
      <c r="A14" s="680" t="s">
        <v>1062</v>
      </c>
      <c r="B14" s="680"/>
      <c r="C14" s="680"/>
      <c r="D14" s="680"/>
      <c r="E14" s="680"/>
      <c r="F14" s="680"/>
      <c r="G14" s="680"/>
      <c r="H14" s="680"/>
      <c r="I14" s="680"/>
      <c r="J14" s="680"/>
      <c r="K14" s="680"/>
      <c r="L14" s="680"/>
      <c r="M14" s="680"/>
      <c r="N14" s="680"/>
      <c r="O14" s="680"/>
      <c r="P14" s="680"/>
    </row>
    <row r="15" spans="1:16" s="375" customFormat="1" ht="15.6" customHeight="1" x14ac:dyDescent="0.15">
      <c r="A15" s="680" t="s">
        <v>1063</v>
      </c>
      <c r="B15" s="680"/>
      <c r="C15" s="680"/>
      <c r="D15" s="680"/>
      <c r="E15" s="680"/>
      <c r="F15" s="680"/>
      <c r="G15" s="680"/>
      <c r="H15" s="680"/>
      <c r="I15" s="680"/>
      <c r="J15" s="680"/>
      <c r="K15" s="680"/>
      <c r="L15" s="680"/>
      <c r="M15" s="680"/>
      <c r="N15" s="680"/>
      <c r="O15" s="680"/>
      <c r="P15" s="680"/>
    </row>
    <row r="16" spans="1:16" s="375" customFormat="1" ht="15.6" customHeight="1" x14ac:dyDescent="0.15">
      <c r="A16" s="80"/>
      <c r="B16" s="80"/>
      <c r="C16" s="80"/>
      <c r="D16" s="80"/>
      <c r="E16" s="80"/>
      <c r="F16" s="80"/>
      <c r="G16" s="80"/>
      <c r="H16" s="80"/>
      <c r="I16" s="80"/>
      <c r="J16" s="80"/>
      <c r="K16" s="80"/>
      <c r="L16" s="80"/>
      <c r="M16" s="80"/>
      <c r="N16" s="80"/>
      <c r="O16" s="80"/>
      <c r="P16" s="87"/>
    </row>
    <row r="17" spans="1:19" s="375" customFormat="1" ht="15.6" customHeight="1" x14ac:dyDescent="0.15">
      <c r="A17" s="80"/>
      <c r="B17" s="80"/>
      <c r="C17" s="80"/>
      <c r="D17" s="80"/>
      <c r="E17" s="80"/>
      <c r="F17" s="80"/>
      <c r="G17" s="80"/>
      <c r="H17" s="80"/>
      <c r="I17" s="80"/>
      <c r="J17" s="80"/>
      <c r="K17" s="80"/>
      <c r="L17" s="80"/>
      <c r="M17" s="80"/>
      <c r="N17" s="80"/>
      <c r="O17" s="80"/>
      <c r="P17" s="87"/>
    </row>
    <row r="18" spans="1:19" s="19" customFormat="1" ht="15.6" customHeight="1" x14ac:dyDescent="0.15">
      <c r="A18" s="80" t="s">
        <v>197</v>
      </c>
      <c r="B18" s="80"/>
      <c r="C18" s="80"/>
      <c r="D18" s="80"/>
      <c r="E18" s="80"/>
      <c r="F18" s="80"/>
      <c r="G18" s="80"/>
      <c r="H18" s="80"/>
      <c r="I18" s="80"/>
      <c r="J18" s="80"/>
      <c r="K18" s="80"/>
      <c r="L18" s="80"/>
      <c r="M18" s="80"/>
      <c r="N18" s="80"/>
      <c r="O18" s="80"/>
      <c r="P18" s="87"/>
    </row>
    <row r="19" spans="1:19" s="19" customFormat="1" ht="15.6" customHeight="1" x14ac:dyDescent="0.15">
      <c r="A19" s="687" t="s">
        <v>231</v>
      </c>
      <c r="B19" s="687"/>
      <c r="C19" s="687"/>
      <c r="D19" s="687"/>
      <c r="E19" s="687"/>
      <c r="F19" s="687"/>
      <c r="G19" s="687"/>
      <c r="H19" s="687"/>
      <c r="I19" s="687"/>
      <c r="J19" s="687"/>
      <c r="K19" s="687"/>
      <c r="L19" s="687"/>
      <c r="M19" s="687"/>
      <c r="N19" s="687"/>
      <c r="O19" s="687"/>
      <c r="P19" s="687"/>
    </row>
    <row r="20" spans="1:19" s="19" customFormat="1" ht="15.6" customHeight="1" x14ac:dyDescent="0.15">
      <c r="A20" s="687"/>
      <c r="B20" s="687"/>
      <c r="C20" s="687"/>
      <c r="D20" s="687"/>
      <c r="E20" s="687"/>
      <c r="F20" s="687"/>
      <c r="G20" s="687"/>
      <c r="H20" s="687"/>
      <c r="I20" s="687"/>
      <c r="J20" s="687"/>
      <c r="K20" s="687"/>
      <c r="L20" s="687"/>
      <c r="M20" s="687"/>
      <c r="N20" s="687"/>
      <c r="O20" s="687"/>
      <c r="P20" s="687"/>
    </row>
    <row r="21" spans="1:19" s="19" customFormat="1" ht="15.6" customHeight="1" x14ac:dyDescent="0.15">
      <c r="A21" s="687"/>
      <c r="B21" s="687"/>
      <c r="C21" s="687"/>
      <c r="D21" s="687"/>
      <c r="E21" s="687"/>
      <c r="F21" s="687"/>
      <c r="G21" s="687"/>
      <c r="H21" s="687"/>
      <c r="I21" s="687"/>
      <c r="J21" s="687"/>
      <c r="K21" s="687"/>
      <c r="L21" s="687"/>
      <c r="M21" s="687"/>
      <c r="N21" s="687"/>
      <c r="O21" s="687"/>
      <c r="P21" s="687"/>
    </row>
    <row r="22" spans="1:19" s="19" customFormat="1" ht="15.6" customHeight="1" x14ac:dyDescent="0.15">
      <c r="A22" s="80" t="s">
        <v>198</v>
      </c>
      <c r="B22" s="80"/>
      <c r="C22" s="80"/>
      <c r="D22" s="80"/>
      <c r="E22" s="80"/>
      <c r="F22" s="80"/>
      <c r="G22" s="80"/>
      <c r="H22" s="80"/>
      <c r="I22" s="80"/>
      <c r="J22" s="80"/>
      <c r="K22" s="80"/>
      <c r="L22" s="80"/>
      <c r="M22" s="80"/>
      <c r="N22" s="80"/>
      <c r="O22" s="80"/>
      <c r="P22" s="87"/>
    </row>
    <row r="23" spans="1:19" s="19" customFormat="1" ht="15.6" customHeight="1" x14ac:dyDescent="0.15">
      <c r="A23" s="80" t="s">
        <v>199</v>
      </c>
      <c r="B23" s="80"/>
      <c r="C23" s="80"/>
      <c r="D23" s="80"/>
      <c r="E23" s="80"/>
      <c r="F23" s="80"/>
      <c r="G23" s="80"/>
      <c r="H23" s="80"/>
      <c r="I23" s="80"/>
      <c r="J23" s="80"/>
      <c r="K23" s="80"/>
      <c r="L23" s="80"/>
      <c r="M23" s="80"/>
      <c r="N23" s="80"/>
      <c r="O23" s="80"/>
      <c r="P23" s="87"/>
    </row>
    <row r="24" spans="1:19" s="97" customFormat="1" ht="15.6" customHeight="1" x14ac:dyDescent="0.15">
      <c r="A24" s="80"/>
      <c r="B24" s="80"/>
      <c r="C24" s="80"/>
      <c r="D24" s="80"/>
      <c r="E24" s="80"/>
      <c r="F24" s="80"/>
      <c r="G24" s="80"/>
      <c r="H24" s="80"/>
      <c r="I24" s="80"/>
      <c r="J24" s="80"/>
      <c r="K24" s="80"/>
      <c r="L24" s="80"/>
      <c r="M24" s="80"/>
      <c r="N24" s="80"/>
      <c r="O24" s="80"/>
      <c r="P24" s="87"/>
    </row>
    <row r="25" spans="1:19" s="19" customFormat="1" ht="15.6" customHeight="1" x14ac:dyDescent="0.15">
      <c r="A25" s="80" t="s">
        <v>185</v>
      </c>
      <c r="B25" s="80"/>
      <c r="C25" s="80"/>
      <c r="D25" s="80"/>
      <c r="E25" s="80"/>
      <c r="F25" s="80"/>
      <c r="G25" s="80"/>
      <c r="H25" s="80"/>
      <c r="I25" s="80"/>
      <c r="J25" s="80"/>
      <c r="K25" s="80"/>
      <c r="L25" s="80"/>
      <c r="M25" s="80"/>
      <c r="N25" s="80"/>
      <c r="O25" s="80"/>
      <c r="P25" s="87"/>
    </row>
    <row r="26" spans="1:19" s="108" customFormat="1" ht="15.6" customHeight="1" x14ac:dyDescent="0.15">
      <c r="A26" s="687" t="s">
        <v>1043</v>
      </c>
      <c r="B26" s="875"/>
      <c r="C26" s="875"/>
      <c r="D26" s="875"/>
      <c r="E26" s="875"/>
      <c r="F26" s="875"/>
      <c r="G26" s="875"/>
      <c r="H26" s="875"/>
      <c r="I26" s="875"/>
      <c r="J26" s="875"/>
      <c r="K26" s="875"/>
      <c r="L26" s="875"/>
      <c r="M26" s="875"/>
      <c r="N26" s="875"/>
      <c r="O26" s="875"/>
      <c r="P26" s="875"/>
      <c r="Q26" s="107"/>
      <c r="R26" s="107"/>
      <c r="S26" s="107"/>
    </row>
    <row r="27" spans="1:19" s="108" customFormat="1" ht="15.6" customHeight="1" x14ac:dyDescent="0.15">
      <c r="A27" s="875"/>
      <c r="B27" s="875"/>
      <c r="C27" s="875"/>
      <c r="D27" s="875"/>
      <c r="E27" s="875"/>
      <c r="F27" s="875"/>
      <c r="G27" s="875"/>
      <c r="H27" s="875"/>
      <c r="I27" s="875"/>
      <c r="J27" s="875"/>
      <c r="K27" s="875"/>
      <c r="L27" s="875"/>
      <c r="M27" s="875"/>
      <c r="N27" s="875"/>
      <c r="O27" s="875"/>
      <c r="P27" s="875"/>
      <c r="Q27" s="107"/>
      <c r="R27" s="107"/>
      <c r="S27" s="107"/>
    </row>
    <row r="28" spans="1:19" s="19" customFormat="1" ht="15.6" customHeight="1" x14ac:dyDescent="0.15">
      <c r="A28" s="680" t="s">
        <v>1044</v>
      </c>
      <c r="B28" s="680"/>
      <c r="C28" s="680"/>
      <c r="D28" s="680"/>
      <c r="E28" s="680"/>
      <c r="F28" s="680"/>
      <c r="G28" s="680"/>
      <c r="H28" s="680"/>
      <c r="I28" s="680"/>
      <c r="J28" s="680"/>
      <c r="K28" s="680"/>
      <c r="L28" s="680"/>
      <c r="M28" s="680"/>
      <c r="N28" s="680"/>
      <c r="O28" s="680"/>
      <c r="P28" s="680"/>
    </row>
    <row r="29" spans="1:19" s="19" customFormat="1" ht="15.6" customHeight="1" x14ac:dyDescent="0.15">
      <c r="A29" s="687" t="s">
        <v>1045</v>
      </c>
      <c r="B29" s="687"/>
      <c r="C29" s="687"/>
      <c r="D29" s="687"/>
      <c r="E29" s="687"/>
      <c r="F29" s="687"/>
      <c r="G29" s="687"/>
      <c r="H29" s="687"/>
      <c r="I29" s="687"/>
      <c r="J29" s="687"/>
      <c r="K29" s="687"/>
      <c r="L29" s="687"/>
      <c r="M29" s="687"/>
      <c r="N29" s="687"/>
      <c r="O29" s="687"/>
      <c r="P29" s="687"/>
    </row>
    <row r="30" spans="1:19" s="19" customFormat="1" ht="15.6" customHeight="1" x14ac:dyDescent="0.15">
      <c r="A30" s="687"/>
      <c r="B30" s="687"/>
      <c r="C30" s="687"/>
      <c r="D30" s="687"/>
      <c r="E30" s="687"/>
      <c r="F30" s="687"/>
      <c r="G30" s="687"/>
      <c r="H30" s="687"/>
      <c r="I30" s="687"/>
      <c r="J30" s="687"/>
      <c r="K30" s="687"/>
      <c r="L30" s="687"/>
      <c r="M30" s="687"/>
      <c r="N30" s="687"/>
      <c r="O30" s="687"/>
      <c r="P30" s="687"/>
    </row>
    <row r="31" spans="1:19" s="19" customFormat="1" ht="15.6" customHeight="1" x14ac:dyDescent="0.15">
      <c r="A31" s="80"/>
      <c r="B31" s="80"/>
      <c r="C31" s="80"/>
      <c r="D31" s="80"/>
      <c r="E31" s="80"/>
      <c r="F31" s="80"/>
      <c r="G31" s="80"/>
      <c r="H31" s="80"/>
      <c r="I31" s="80"/>
      <c r="J31" s="80"/>
      <c r="K31" s="80"/>
      <c r="L31" s="80"/>
      <c r="M31" s="80"/>
      <c r="N31" s="80"/>
      <c r="O31" s="80"/>
      <c r="P31" s="87"/>
    </row>
    <row r="32" spans="1:19" s="19" customFormat="1" ht="15.6" customHeight="1" x14ac:dyDescent="0.15">
      <c r="A32" s="80"/>
      <c r="B32" s="80"/>
      <c r="C32" s="80"/>
      <c r="D32" s="80"/>
      <c r="F32" s="80"/>
      <c r="G32" s="80"/>
      <c r="H32" s="80"/>
      <c r="I32" s="80"/>
      <c r="J32" s="80"/>
      <c r="K32" s="80"/>
      <c r="L32" s="80"/>
      <c r="M32" s="80"/>
      <c r="N32" s="80"/>
      <c r="O32" s="80"/>
      <c r="P32" s="87"/>
    </row>
    <row r="33" spans="1:16" s="19" customFormat="1" ht="36" customHeight="1" x14ac:dyDescent="0.15">
      <c r="K33" s="529"/>
    </row>
    <row r="34" spans="1:16" s="19" customFormat="1" ht="18" customHeight="1" x14ac:dyDescent="0.15">
      <c r="A34"/>
      <c r="B34"/>
      <c r="C34"/>
      <c r="D34"/>
      <c r="E34"/>
      <c r="F34"/>
      <c r="G34"/>
      <c r="H34"/>
      <c r="I34"/>
      <c r="J34"/>
      <c r="K34" s="528"/>
      <c r="L34"/>
      <c r="M34"/>
      <c r="N34"/>
      <c r="O34"/>
      <c r="P34"/>
    </row>
    <row r="35" spans="1:16" s="19" customFormat="1" ht="18" customHeight="1" x14ac:dyDescent="0.15">
      <c r="A35"/>
      <c r="B35"/>
      <c r="C35"/>
      <c r="D35"/>
      <c r="E35"/>
      <c r="F35"/>
      <c r="G35"/>
      <c r="H35"/>
      <c r="I35"/>
      <c r="J35"/>
      <c r="K35" s="528"/>
      <c r="L35"/>
      <c r="M35"/>
      <c r="N35"/>
      <c r="O35"/>
      <c r="P35"/>
    </row>
    <row r="36" spans="1:16" s="19" customFormat="1" ht="18" customHeight="1" x14ac:dyDescent="0.15">
      <c r="A36"/>
      <c r="B36"/>
      <c r="C36"/>
      <c r="D36"/>
      <c r="E36"/>
      <c r="F36"/>
      <c r="G36"/>
      <c r="H36"/>
      <c r="I36"/>
      <c r="J36"/>
      <c r="K36" s="528"/>
      <c r="L36"/>
      <c r="M36"/>
      <c r="N36"/>
      <c r="O36"/>
      <c r="P36"/>
    </row>
    <row r="37" spans="1:16" s="19" customFormat="1" ht="18" customHeight="1" x14ac:dyDescent="0.15">
      <c r="A37"/>
      <c r="B37"/>
      <c r="C37"/>
      <c r="D37"/>
      <c r="E37"/>
      <c r="F37"/>
      <c r="G37"/>
      <c r="H37"/>
      <c r="I37"/>
      <c r="J37"/>
      <c r="K37" s="528"/>
      <c r="L37"/>
      <c r="M37"/>
      <c r="N37"/>
      <c r="O37"/>
      <c r="P37"/>
    </row>
    <row r="38" spans="1:16" s="19" customFormat="1" ht="18" customHeight="1" x14ac:dyDescent="0.15">
      <c r="A38"/>
      <c r="B38"/>
      <c r="C38"/>
      <c r="D38"/>
      <c r="E38"/>
      <c r="F38"/>
      <c r="G38"/>
      <c r="H38"/>
      <c r="I38"/>
      <c r="J38"/>
      <c r="K38" s="528"/>
      <c r="L38"/>
      <c r="M38"/>
      <c r="N38"/>
      <c r="O38"/>
      <c r="P38"/>
    </row>
    <row r="39" spans="1:16" s="19" customFormat="1" ht="18" customHeight="1" x14ac:dyDescent="0.15">
      <c r="A39"/>
      <c r="B39"/>
      <c r="C39"/>
      <c r="D39"/>
      <c r="E39"/>
      <c r="F39"/>
      <c r="G39"/>
      <c r="H39"/>
      <c r="I39"/>
      <c r="J39"/>
      <c r="K39" s="528"/>
      <c r="L39"/>
      <c r="M39"/>
      <c r="N39"/>
      <c r="O39"/>
      <c r="P39"/>
    </row>
    <row r="40" spans="1:16" s="19" customFormat="1" ht="18" customHeight="1" x14ac:dyDescent="0.15">
      <c r="A40"/>
      <c r="B40"/>
      <c r="C40"/>
      <c r="D40"/>
      <c r="E40"/>
      <c r="F40"/>
      <c r="G40"/>
      <c r="H40"/>
      <c r="I40"/>
      <c r="J40"/>
      <c r="K40" s="528"/>
      <c r="L40"/>
      <c r="M40"/>
      <c r="N40"/>
      <c r="O40"/>
      <c r="P40"/>
    </row>
    <row r="41" spans="1:16" s="19" customFormat="1" ht="18" customHeight="1" x14ac:dyDescent="0.15">
      <c r="A41"/>
      <c r="B41"/>
      <c r="C41"/>
      <c r="D41"/>
      <c r="E41"/>
      <c r="F41"/>
      <c r="G41"/>
      <c r="H41"/>
      <c r="I41"/>
      <c r="J41"/>
      <c r="K41" s="528"/>
      <c r="L41"/>
      <c r="M41"/>
      <c r="N41"/>
      <c r="O41"/>
      <c r="P41"/>
    </row>
    <row r="42" spans="1:16" s="19" customFormat="1" ht="18" customHeight="1" x14ac:dyDescent="0.15">
      <c r="A42"/>
      <c r="B42"/>
      <c r="C42"/>
      <c r="D42"/>
      <c r="E42"/>
      <c r="F42"/>
      <c r="G42"/>
      <c r="H42"/>
      <c r="I42"/>
      <c r="J42"/>
      <c r="K42" s="528"/>
      <c r="L42"/>
      <c r="M42"/>
      <c r="N42"/>
      <c r="O42"/>
      <c r="P42"/>
    </row>
    <row r="43" spans="1:16" s="19" customFormat="1" ht="18" customHeight="1" x14ac:dyDescent="0.15">
      <c r="A43"/>
      <c r="B43"/>
      <c r="C43"/>
      <c r="D43"/>
      <c r="E43"/>
      <c r="F43"/>
      <c r="G43"/>
      <c r="H43"/>
      <c r="I43"/>
      <c r="J43"/>
      <c r="K43" s="528"/>
      <c r="L43"/>
      <c r="M43"/>
      <c r="N43"/>
      <c r="O43"/>
      <c r="P43"/>
    </row>
    <row r="44" spans="1:16" s="19" customFormat="1" ht="18" customHeight="1" x14ac:dyDescent="0.15">
      <c r="A44"/>
      <c r="B44"/>
      <c r="C44"/>
      <c r="D44"/>
      <c r="E44"/>
      <c r="F44"/>
      <c r="G44"/>
      <c r="H44"/>
      <c r="I44"/>
      <c r="J44"/>
      <c r="K44" s="528"/>
      <c r="L44"/>
      <c r="M44"/>
      <c r="N44"/>
      <c r="O44"/>
      <c r="P44"/>
    </row>
    <row r="45" spans="1:16" s="19" customFormat="1" ht="18" customHeight="1" x14ac:dyDescent="0.15">
      <c r="A45"/>
      <c r="B45"/>
      <c r="C45"/>
      <c r="D45"/>
      <c r="E45"/>
      <c r="F45"/>
      <c r="G45"/>
      <c r="H45"/>
      <c r="I45"/>
      <c r="J45"/>
      <c r="K45" s="528"/>
      <c r="L45"/>
      <c r="M45"/>
      <c r="N45"/>
      <c r="O45"/>
      <c r="P45"/>
    </row>
    <row r="46" spans="1:16" s="19" customFormat="1" ht="18" customHeight="1" x14ac:dyDescent="0.15">
      <c r="A46"/>
      <c r="B46"/>
      <c r="C46"/>
      <c r="D46"/>
      <c r="E46"/>
      <c r="F46"/>
      <c r="G46"/>
      <c r="H46"/>
      <c r="I46"/>
      <c r="J46"/>
      <c r="K46" s="528"/>
      <c r="L46"/>
      <c r="M46"/>
      <c r="N46"/>
      <c r="O46"/>
      <c r="P46"/>
    </row>
    <row r="47" spans="1:16" s="19" customFormat="1" ht="18" customHeight="1" x14ac:dyDescent="0.15">
      <c r="A47"/>
      <c r="B47"/>
      <c r="C47"/>
      <c r="D47"/>
      <c r="E47"/>
      <c r="F47"/>
      <c r="G47"/>
      <c r="H47"/>
      <c r="I47"/>
      <c r="J47"/>
      <c r="K47" s="528"/>
      <c r="L47"/>
      <c r="M47"/>
      <c r="N47"/>
      <c r="O47"/>
      <c r="P47"/>
    </row>
    <row r="48" spans="1:16" s="19" customFormat="1" ht="18" customHeight="1" x14ac:dyDescent="0.15">
      <c r="A48"/>
      <c r="B48"/>
      <c r="C48"/>
      <c r="D48"/>
      <c r="E48"/>
      <c r="F48"/>
      <c r="G48"/>
      <c r="H48"/>
      <c r="I48"/>
      <c r="J48"/>
      <c r="K48" s="528"/>
      <c r="L48"/>
      <c r="M48"/>
      <c r="N48"/>
      <c r="O48"/>
      <c r="P48"/>
    </row>
    <row r="49" spans="1:19" s="19" customFormat="1" ht="18" customHeight="1" x14ac:dyDescent="0.15">
      <c r="A49"/>
      <c r="B49"/>
      <c r="C49"/>
      <c r="D49"/>
      <c r="E49"/>
      <c r="F49"/>
      <c r="G49"/>
      <c r="H49"/>
      <c r="I49"/>
      <c r="J49"/>
      <c r="K49" s="528"/>
      <c r="L49"/>
      <c r="M49"/>
      <c r="N49"/>
      <c r="O49"/>
      <c r="P49"/>
    </row>
    <row r="50" spans="1:19" s="19" customFormat="1" ht="18" customHeight="1" x14ac:dyDescent="0.15">
      <c r="A50"/>
      <c r="B50"/>
      <c r="C50"/>
      <c r="D50"/>
      <c r="E50"/>
      <c r="F50"/>
      <c r="G50"/>
      <c r="H50"/>
      <c r="I50"/>
      <c r="J50"/>
      <c r="K50" s="528"/>
      <c r="L50"/>
      <c r="M50"/>
      <c r="N50"/>
      <c r="O50"/>
      <c r="P50"/>
    </row>
    <row r="51" spans="1:19" s="19" customFormat="1" ht="18" customHeight="1" x14ac:dyDescent="0.15">
      <c r="A51"/>
      <c r="B51"/>
      <c r="C51"/>
      <c r="D51"/>
      <c r="E51"/>
      <c r="F51"/>
      <c r="G51"/>
      <c r="H51"/>
      <c r="I51"/>
      <c r="J51"/>
      <c r="K51" s="528"/>
      <c r="L51"/>
      <c r="M51"/>
      <c r="N51"/>
      <c r="O51"/>
      <c r="P51"/>
    </row>
    <row r="52" spans="1:19" s="19" customFormat="1" ht="36" customHeight="1" x14ac:dyDescent="0.15">
      <c r="A52"/>
      <c r="B52"/>
      <c r="C52"/>
      <c r="D52"/>
      <c r="E52"/>
      <c r="F52"/>
      <c r="G52"/>
      <c r="H52"/>
      <c r="I52"/>
      <c r="J52"/>
      <c r="K52" s="528"/>
      <c r="L52"/>
      <c r="M52"/>
      <c r="N52"/>
      <c r="O52"/>
      <c r="P52"/>
    </row>
    <row r="53" spans="1:19" s="19" customFormat="1" ht="18" customHeight="1" x14ac:dyDescent="0.15">
      <c r="A53"/>
      <c r="B53"/>
      <c r="C53"/>
      <c r="D53"/>
      <c r="E53"/>
      <c r="F53"/>
      <c r="G53"/>
      <c r="H53"/>
      <c r="I53"/>
      <c r="J53"/>
      <c r="K53" s="528"/>
      <c r="L53"/>
      <c r="M53"/>
      <c r="N53"/>
      <c r="O53"/>
      <c r="P53"/>
    </row>
    <row r="54" spans="1:19" s="19" customFormat="1" ht="18" customHeight="1" x14ac:dyDescent="0.15">
      <c r="A54"/>
      <c r="B54"/>
      <c r="C54"/>
      <c r="D54"/>
      <c r="E54"/>
      <c r="F54"/>
      <c r="G54"/>
      <c r="H54"/>
      <c r="I54"/>
      <c r="J54"/>
      <c r="K54" s="528"/>
      <c r="L54"/>
      <c r="M54"/>
      <c r="N54"/>
      <c r="O54"/>
      <c r="P54"/>
    </row>
    <row r="55" spans="1:19" s="19" customFormat="1" ht="18" customHeight="1" x14ac:dyDescent="0.15">
      <c r="A55"/>
      <c r="B55"/>
      <c r="C55"/>
      <c r="D55"/>
      <c r="E55"/>
      <c r="F55"/>
      <c r="G55"/>
      <c r="H55"/>
      <c r="I55"/>
      <c r="J55"/>
      <c r="K55" s="528"/>
      <c r="L55"/>
      <c r="M55"/>
      <c r="N55"/>
      <c r="O55"/>
      <c r="P55"/>
    </row>
    <row r="56" spans="1:19" s="19" customFormat="1" ht="18" customHeight="1" x14ac:dyDescent="0.15">
      <c r="A56"/>
      <c r="B56"/>
      <c r="C56"/>
      <c r="D56"/>
      <c r="E56"/>
      <c r="F56"/>
      <c r="G56"/>
      <c r="H56"/>
      <c r="I56"/>
      <c r="J56"/>
      <c r="K56" s="528"/>
      <c r="L56"/>
      <c r="M56"/>
      <c r="N56"/>
      <c r="O56"/>
      <c r="P56"/>
    </row>
    <row r="57" spans="1:19" s="19" customFormat="1" ht="18" customHeight="1" x14ac:dyDescent="0.15">
      <c r="A57"/>
      <c r="B57"/>
      <c r="C57"/>
      <c r="D57"/>
      <c r="E57"/>
      <c r="F57"/>
      <c r="G57"/>
      <c r="H57"/>
      <c r="I57"/>
      <c r="J57"/>
      <c r="K57" s="528"/>
      <c r="L57"/>
      <c r="M57"/>
      <c r="N57"/>
      <c r="O57"/>
      <c r="P57"/>
    </row>
    <row r="58" spans="1:19" s="19" customFormat="1" ht="18" customHeight="1" x14ac:dyDescent="0.15">
      <c r="A58"/>
      <c r="B58"/>
      <c r="C58"/>
      <c r="D58"/>
      <c r="E58"/>
      <c r="F58"/>
      <c r="G58"/>
      <c r="H58"/>
      <c r="I58"/>
      <c r="J58"/>
      <c r="K58" s="528"/>
      <c r="L58"/>
      <c r="M58"/>
      <c r="N58"/>
      <c r="O58"/>
      <c r="P58"/>
    </row>
    <row r="59" spans="1:19" s="19" customFormat="1" ht="18" customHeight="1" x14ac:dyDescent="0.15">
      <c r="A59"/>
      <c r="B59"/>
      <c r="C59"/>
      <c r="D59"/>
      <c r="E59"/>
      <c r="F59"/>
      <c r="G59"/>
      <c r="H59"/>
      <c r="I59"/>
      <c r="J59"/>
      <c r="K59" s="528"/>
      <c r="L59"/>
      <c r="M59"/>
      <c r="N59"/>
      <c r="O59"/>
      <c r="P59"/>
    </row>
    <row r="60" spans="1:19" s="82" customFormat="1" ht="30.6" customHeight="1" x14ac:dyDescent="0.15">
      <c r="A60"/>
      <c r="B60"/>
      <c r="C60"/>
      <c r="D60"/>
      <c r="E60"/>
      <c r="F60"/>
      <c r="G60"/>
      <c r="H60"/>
      <c r="I60"/>
      <c r="J60"/>
      <c r="K60" s="528"/>
      <c r="L60"/>
      <c r="M60"/>
      <c r="N60"/>
      <c r="O60"/>
      <c r="P60"/>
      <c r="Q60" s="81"/>
      <c r="R60" s="81"/>
      <c r="S60" s="81"/>
    </row>
    <row r="61" spans="1:19" s="82" customFormat="1" ht="30.6" customHeight="1" x14ac:dyDescent="0.15">
      <c r="A61"/>
      <c r="B61"/>
      <c r="C61"/>
      <c r="D61"/>
      <c r="E61"/>
      <c r="F61"/>
      <c r="G61"/>
      <c r="H61"/>
      <c r="I61"/>
      <c r="J61"/>
      <c r="K61" s="528"/>
      <c r="L61"/>
      <c r="M61"/>
      <c r="N61"/>
      <c r="O61"/>
      <c r="P61"/>
      <c r="Q61" s="81"/>
      <c r="R61" s="81"/>
      <c r="S61" s="81"/>
    </row>
    <row r="62" spans="1:19" s="82" customFormat="1" ht="18" customHeight="1" x14ac:dyDescent="0.15">
      <c r="A62"/>
      <c r="B62"/>
      <c r="C62"/>
      <c r="D62"/>
      <c r="E62"/>
      <c r="F62"/>
      <c r="G62"/>
      <c r="H62"/>
      <c r="I62"/>
      <c r="J62"/>
      <c r="K62" s="528"/>
      <c r="L62"/>
      <c r="M62"/>
      <c r="N62"/>
      <c r="O62"/>
      <c r="P62"/>
    </row>
    <row r="63" spans="1:19" s="82" customFormat="1" ht="30.6" customHeight="1" x14ac:dyDescent="0.15">
      <c r="A63"/>
      <c r="B63"/>
      <c r="C63"/>
      <c r="D63"/>
      <c r="E63"/>
      <c r="F63"/>
      <c r="G63"/>
      <c r="H63"/>
      <c r="I63"/>
      <c r="J63"/>
      <c r="K63" s="528"/>
      <c r="L63"/>
      <c r="M63"/>
      <c r="N63"/>
      <c r="O63"/>
      <c r="P63"/>
      <c r="Q63" s="81"/>
      <c r="R63" s="81"/>
      <c r="S63" s="81"/>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36" customHeight="1" x14ac:dyDescent="0.15"/>
    <row r="72" ht="120" customHeight="1" x14ac:dyDescent="0.15"/>
    <row r="73" ht="18" customHeight="1" x14ac:dyDescent="0.15"/>
    <row r="74" ht="18" customHeight="1" x14ac:dyDescent="0.15"/>
    <row r="75" ht="18" customHeight="1" x14ac:dyDescent="0.15"/>
    <row r="76" ht="18" customHeight="1" x14ac:dyDescent="0.15"/>
    <row r="77" ht="24" customHeight="1" x14ac:dyDescent="0.15"/>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0866141732283472" right="0.70866141732283472" top="0.74803149606299213" bottom="0.74803149606299213" header="0.31496062992125984" footer="0.31496062992125984"/>
  <pageSetup paperSize="9" scale="97" orientation="landscape" blackAndWhite="1"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90" zoomScaleNormal="100" zoomScaleSheetLayoutView="90" workbookViewId="0">
      <selection activeCell="A7" sqref="A7:G7"/>
    </sheetView>
  </sheetViews>
  <sheetFormatPr defaultRowHeight="13.5" x14ac:dyDescent="0.15"/>
  <cols>
    <col min="1" max="52" width="2.625" style="83" customWidth="1"/>
  </cols>
  <sheetData>
    <row r="1" spans="1:33" s="83" customFormat="1" ht="18"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4"/>
    </row>
    <row r="2" spans="1:33" s="83" customFormat="1" ht="18" customHeight="1" x14ac:dyDescent="0.15">
      <c r="A2" s="1360" t="s">
        <v>200</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row>
    <row r="3" spans="1:33" s="83" customFormat="1" ht="18" customHeight="1" x14ac:dyDescent="0.1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s="83" customFormat="1" ht="18" customHeight="1" x14ac:dyDescent="0.15">
      <c r="A4" s="687" t="s">
        <v>201</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row>
    <row r="5" spans="1:33" s="83" customFormat="1" ht="18" customHeight="1" x14ac:dyDescent="0.15">
      <c r="A5" s="687"/>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row>
    <row r="6" spans="1:33" s="83" customFormat="1" ht="18" customHeight="1" x14ac:dyDescent="0.15">
      <c r="A6" s="80"/>
      <c r="B6" s="80"/>
      <c r="C6" s="80"/>
      <c r="D6" s="80"/>
      <c r="E6" s="80"/>
      <c r="F6" s="80"/>
      <c r="G6" s="80"/>
      <c r="H6" s="80"/>
      <c r="I6" s="80"/>
      <c r="J6" s="80"/>
      <c r="K6" s="80"/>
      <c r="L6" s="80"/>
      <c r="M6" s="80"/>
      <c r="N6" s="80"/>
      <c r="O6" s="80"/>
      <c r="P6" s="88"/>
      <c r="Q6" s="80"/>
      <c r="R6" s="80"/>
      <c r="S6" s="80"/>
      <c r="T6" s="80"/>
      <c r="U6" s="80"/>
      <c r="V6" s="80"/>
      <c r="W6" s="80"/>
      <c r="X6" s="80"/>
      <c r="Y6" s="80"/>
      <c r="Z6" s="80"/>
      <c r="AA6" s="80"/>
      <c r="AB6" s="80"/>
      <c r="AC6" s="80"/>
      <c r="AD6" s="80"/>
      <c r="AE6" s="80"/>
      <c r="AF6" s="80"/>
      <c r="AG6" s="80"/>
    </row>
    <row r="7" spans="1:33" s="83" customFormat="1" ht="18" customHeight="1" x14ac:dyDescent="0.15">
      <c r="A7" s="1361" t="s">
        <v>202</v>
      </c>
      <c r="B7" s="1361"/>
      <c r="C7" s="1361"/>
      <c r="D7" s="1361"/>
      <c r="E7" s="1361"/>
      <c r="F7" s="1361"/>
      <c r="G7" s="1361"/>
      <c r="H7" s="80"/>
      <c r="I7" s="80"/>
      <c r="J7" s="80"/>
      <c r="K7" s="80"/>
      <c r="L7" s="80"/>
      <c r="M7" s="80"/>
      <c r="N7" s="80"/>
      <c r="O7" s="80"/>
      <c r="P7" s="88"/>
      <c r="Q7" s="80"/>
      <c r="R7" s="80"/>
      <c r="S7" s="80"/>
      <c r="T7" s="80"/>
      <c r="U7" s="80"/>
      <c r="V7" s="80"/>
      <c r="W7" s="80"/>
      <c r="X7" s="80"/>
      <c r="Y7" s="80"/>
      <c r="Z7" s="80"/>
      <c r="AA7" s="80"/>
      <c r="AB7" s="80"/>
      <c r="AC7" s="80"/>
      <c r="AD7" s="80"/>
      <c r="AE7" s="80"/>
      <c r="AF7" s="80"/>
      <c r="AG7" s="80"/>
    </row>
    <row r="8" spans="1:33" s="83" customFormat="1" ht="18" customHeight="1" x14ac:dyDescent="0.1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row>
    <row r="9" spans="1:33" s="83" customFormat="1" ht="18" customHeight="1" x14ac:dyDescent="0.15">
      <c r="A9" s="80"/>
      <c r="B9" s="80"/>
      <c r="C9" s="80"/>
      <c r="D9" s="80"/>
      <c r="E9" s="80"/>
      <c r="F9" s="80"/>
      <c r="G9" s="80"/>
      <c r="H9" s="80"/>
      <c r="I9" s="80"/>
      <c r="J9" s="80"/>
      <c r="K9" s="80"/>
      <c r="L9" s="80"/>
      <c r="M9" s="80"/>
      <c r="N9" s="80"/>
      <c r="O9" s="80"/>
      <c r="P9" s="80"/>
      <c r="Q9" s="80"/>
      <c r="R9" s="80"/>
      <c r="S9" s="80"/>
      <c r="T9" s="80"/>
      <c r="U9" s="80"/>
      <c r="V9" s="680" t="s">
        <v>203</v>
      </c>
      <c r="W9" s="680"/>
      <c r="X9" s="680"/>
      <c r="Y9" s="680"/>
      <c r="Z9" s="680"/>
      <c r="AA9" s="680"/>
      <c r="AB9" s="680"/>
      <c r="AC9" s="680"/>
      <c r="AD9" s="680"/>
      <c r="AE9" s="680"/>
      <c r="AF9" s="680"/>
      <c r="AG9" s="680"/>
    </row>
    <row r="10" spans="1:33" s="83" customFormat="1" ht="18" customHeight="1" x14ac:dyDescent="0.15">
      <c r="A10" s="80"/>
      <c r="B10" s="80"/>
      <c r="C10" s="80"/>
      <c r="D10" s="80"/>
      <c r="E10" s="80"/>
      <c r="F10" s="80"/>
      <c r="G10" s="80"/>
      <c r="H10" s="80"/>
      <c r="I10" s="80"/>
      <c r="J10" s="80"/>
      <c r="K10" s="80"/>
      <c r="L10" s="80"/>
      <c r="M10" s="80"/>
      <c r="N10" s="80"/>
      <c r="O10" s="80"/>
      <c r="P10" s="88"/>
      <c r="Q10" s="80" t="s">
        <v>204</v>
      </c>
      <c r="R10" s="80"/>
      <c r="S10" s="80"/>
      <c r="T10" s="80"/>
      <c r="U10" s="1361"/>
      <c r="V10" s="1361"/>
      <c r="W10" s="1361"/>
      <c r="X10" s="1361"/>
      <c r="Y10" s="1361"/>
      <c r="Z10" s="1361"/>
      <c r="AA10" s="1361"/>
      <c r="AB10" s="1361"/>
      <c r="AC10" s="1361"/>
      <c r="AD10" s="1361"/>
      <c r="AE10" s="1361"/>
      <c r="AF10" s="1361"/>
      <c r="AG10" s="80"/>
    </row>
    <row r="11" spans="1:33" s="83" customFormat="1" ht="18" customHeight="1" x14ac:dyDescent="0.15">
      <c r="A11" s="80"/>
      <c r="B11" s="80"/>
      <c r="C11" s="80"/>
      <c r="D11" s="80"/>
      <c r="E11" s="80"/>
      <c r="F11" s="80"/>
      <c r="G11" s="80"/>
      <c r="H11" s="80"/>
      <c r="I11" s="80"/>
      <c r="J11" s="80"/>
      <c r="K11" s="80"/>
      <c r="L11" s="80"/>
      <c r="M11" s="80"/>
      <c r="N11" s="80"/>
      <c r="O11" s="80"/>
      <c r="P11" s="88"/>
      <c r="Q11" s="80" t="s">
        <v>205</v>
      </c>
      <c r="R11" s="80"/>
      <c r="S11" s="80"/>
      <c r="T11" s="80"/>
      <c r="U11" s="1361"/>
      <c r="V11" s="1361"/>
      <c r="W11" s="1361"/>
      <c r="X11" s="1361"/>
      <c r="Y11" s="1361"/>
      <c r="Z11" s="1361"/>
      <c r="AA11" s="1361"/>
      <c r="AB11" s="1361"/>
      <c r="AC11" s="1361"/>
      <c r="AD11" s="1361"/>
      <c r="AE11" s="1361"/>
      <c r="AF11" s="1361"/>
      <c r="AG11" s="80"/>
    </row>
    <row r="12" spans="1:33" s="83" customFormat="1" ht="18" customHeight="1" x14ac:dyDescent="0.15">
      <c r="A12" s="80"/>
      <c r="B12" s="80"/>
      <c r="C12" s="80"/>
      <c r="D12" s="80"/>
      <c r="E12" s="80"/>
      <c r="F12" s="80"/>
      <c r="G12" s="80"/>
      <c r="H12" s="80"/>
      <c r="I12" s="80"/>
      <c r="J12" s="80"/>
      <c r="K12" s="80"/>
      <c r="L12" s="80"/>
      <c r="M12" s="80"/>
      <c r="N12" s="80"/>
      <c r="O12" s="80"/>
      <c r="P12" s="80"/>
      <c r="Q12" s="80"/>
      <c r="R12" s="80"/>
      <c r="S12" s="80"/>
      <c r="T12" s="80"/>
      <c r="U12" s="80"/>
      <c r="V12" s="680" t="s">
        <v>206</v>
      </c>
      <c r="W12" s="680"/>
      <c r="X12" s="680"/>
      <c r="Y12" s="680"/>
      <c r="Z12" s="680"/>
      <c r="AA12" s="680"/>
      <c r="AB12" s="680"/>
      <c r="AC12" s="680"/>
      <c r="AD12" s="680"/>
      <c r="AE12" s="680"/>
      <c r="AF12" s="680"/>
      <c r="AG12" s="680"/>
    </row>
    <row r="13" spans="1:33" s="83" customFormat="1" ht="18" customHeight="1" x14ac:dyDescent="0.15">
      <c r="A13" s="80"/>
      <c r="B13" s="80"/>
      <c r="C13" s="80"/>
      <c r="D13" s="80"/>
      <c r="E13" s="80"/>
      <c r="F13" s="80"/>
      <c r="G13" s="80"/>
      <c r="H13" s="80"/>
      <c r="I13" s="80"/>
      <c r="J13" s="80"/>
      <c r="K13" s="80"/>
      <c r="L13" s="80"/>
      <c r="M13" s="80"/>
      <c r="N13" s="80"/>
      <c r="O13" s="80"/>
      <c r="P13" s="88"/>
      <c r="Q13" s="80" t="s">
        <v>204</v>
      </c>
      <c r="R13" s="80"/>
      <c r="S13" s="80"/>
      <c r="T13" s="80"/>
      <c r="U13" s="1361"/>
      <c r="V13" s="1361"/>
      <c r="W13" s="1361"/>
      <c r="X13" s="1361"/>
      <c r="Y13" s="1361"/>
      <c r="Z13" s="1361"/>
      <c r="AA13" s="1361"/>
      <c r="AB13" s="1361"/>
      <c r="AC13" s="1361"/>
      <c r="AD13" s="1361"/>
      <c r="AE13" s="1361"/>
      <c r="AF13" s="1361"/>
      <c r="AG13" s="80"/>
    </row>
    <row r="14" spans="1:33" s="83" customFormat="1" ht="18" customHeight="1" x14ac:dyDescent="0.15">
      <c r="A14" s="80"/>
      <c r="B14" s="80"/>
      <c r="C14" s="80"/>
      <c r="D14" s="80"/>
      <c r="E14" s="80"/>
      <c r="F14" s="80"/>
      <c r="G14" s="80"/>
      <c r="H14" s="80"/>
      <c r="I14" s="80"/>
      <c r="J14" s="80"/>
      <c r="K14" s="80"/>
      <c r="L14" s="80"/>
      <c r="M14" s="80"/>
      <c r="N14" s="80"/>
      <c r="O14" s="80"/>
      <c r="P14" s="80"/>
      <c r="Q14" s="80" t="s">
        <v>207</v>
      </c>
      <c r="R14" s="80"/>
      <c r="S14" s="80"/>
      <c r="T14" s="80"/>
      <c r="U14" s="1361"/>
      <c r="V14" s="1361"/>
      <c r="W14" s="1361"/>
      <c r="X14" s="1361"/>
      <c r="Y14" s="1361"/>
      <c r="Z14" s="1361"/>
      <c r="AA14" s="1361"/>
      <c r="AB14" s="1361"/>
      <c r="AC14" s="1361"/>
      <c r="AD14" s="1361"/>
      <c r="AE14" s="1361"/>
      <c r="AF14" s="1361"/>
      <c r="AG14" s="80"/>
    </row>
    <row r="15" spans="1:33" s="83" customFormat="1" ht="18" customHeight="1" x14ac:dyDescent="0.15">
      <c r="A15" s="80"/>
      <c r="B15" s="80"/>
      <c r="C15" s="80"/>
      <c r="D15" s="80"/>
      <c r="E15" s="80"/>
      <c r="F15" s="80"/>
      <c r="G15" s="80"/>
      <c r="H15" s="80"/>
      <c r="I15" s="80"/>
      <c r="J15" s="80"/>
      <c r="K15" s="80"/>
      <c r="L15" s="80"/>
      <c r="M15" s="80"/>
      <c r="N15" s="80"/>
      <c r="O15" s="80"/>
      <c r="P15" s="88"/>
      <c r="Q15" s="80"/>
      <c r="R15" s="80"/>
      <c r="S15" s="80"/>
      <c r="T15" s="80"/>
      <c r="U15" s="80"/>
      <c r="V15" s="80"/>
      <c r="W15" s="80"/>
      <c r="X15" s="80"/>
      <c r="Y15" s="80"/>
      <c r="Z15" s="80"/>
      <c r="AA15" s="80"/>
      <c r="AB15" s="80"/>
      <c r="AC15" s="80"/>
      <c r="AD15" s="80"/>
      <c r="AE15" s="80"/>
      <c r="AF15" s="80"/>
      <c r="AG15" s="80"/>
    </row>
    <row r="16" spans="1:33" s="83" customFormat="1" ht="18" customHeight="1" x14ac:dyDescent="0.15">
      <c r="A16" s="85" t="s">
        <v>208</v>
      </c>
      <c r="B16" s="80"/>
      <c r="C16" s="80"/>
      <c r="D16" s="80"/>
      <c r="E16" s="80"/>
      <c r="F16" s="80"/>
      <c r="G16" s="80"/>
      <c r="H16" s="80"/>
      <c r="I16" s="80"/>
      <c r="J16" s="80"/>
      <c r="K16" s="80"/>
      <c r="L16" s="80"/>
      <c r="M16" s="80"/>
      <c r="N16" s="80"/>
      <c r="O16" s="80"/>
      <c r="P16" s="88"/>
      <c r="Q16" s="80"/>
      <c r="R16" s="80"/>
      <c r="S16" s="80"/>
      <c r="T16" s="80"/>
      <c r="U16" s="80"/>
      <c r="V16" s="80"/>
      <c r="W16" s="80"/>
      <c r="X16" s="80"/>
      <c r="Y16" s="80"/>
      <c r="Z16" s="80"/>
      <c r="AA16" s="80"/>
      <c r="AB16" s="80"/>
      <c r="AC16" s="80"/>
      <c r="AD16" s="80"/>
      <c r="AE16" s="80"/>
      <c r="AF16" s="80"/>
      <c r="AG16" s="80"/>
    </row>
    <row r="17" spans="1:33" s="83" customFormat="1" ht="18" customHeight="1" x14ac:dyDescent="0.15">
      <c r="A17" s="80"/>
      <c r="B17" s="687" t="s">
        <v>209</v>
      </c>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row>
    <row r="18" spans="1:33" s="83" customFormat="1" ht="18" customHeight="1" x14ac:dyDescent="0.15">
      <c r="A18" s="80"/>
      <c r="B18" s="687"/>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row>
    <row r="19" spans="1:33" s="83" customFormat="1" ht="18" customHeight="1" x14ac:dyDescent="0.15">
      <c r="A19" s="80"/>
      <c r="B19" s="680" t="s">
        <v>210</v>
      </c>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row>
    <row r="20" spans="1:33" s="83" customFormat="1" ht="18" customHeight="1" x14ac:dyDescent="0.1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row>
    <row r="21" spans="1:33" s="83" customFormat="1" ht="18" customHeight="1" x14ac:dyDescent="0.15">
      <c r="A21" s="85" t="s">
        <v>211</v>
      </c>
      <c r="B21" s="80"/>
      <c r="C21" s="80"/>
      <c r="D21" s="80"/>
      <c r="E21" s="80"/>
      <c r="F21" s="80"/>
      <c r="G21" s="80"/>
      <c r="H21" s="80"/>
      <c r="I21" s="80"/>
      <c r="J21" s="80"/>
      <c r="K21" s="80"/>
      <c r="L21" s="80"/>
      <c r="M21" s="80"/>
      <c r="N21" s="80"/>
      <c r="O21" s="80"/>
      <c r="P21" s="88"/>
      <c r="Q21" s="80"/>
      <c r="R21" s="80"/>
      <c r="S21" s="80"/>
      <c r="T21" s="80"/>
      <c r="U21" s="80"/>
      <c r="V21" s="80"/>
      <c r="W21" s="80"/>
      <c r="X21" s="80"/>
      <c r="Y21" s="80"/>
      <c r="Z21" s="80"/>
      <c r="AA21" s="80"/>
      <c r="AB21" s="80"/>
      <c r="AC21" s="80"/>
      <c r="AD21" s="80"/>
      <c r="AE21" s="80"/>
      <c r="AF21" s="80"/>
      <c r="AG21" s="80"/>
    </row>
    <row r="22" spans="1:33" s="83" customFormat="1" ht="18" customHeight="1" x14ac:dyDescent="0.15">
      <c r="A22" s="80"/>
      <c r="B22" s="687" t="s">
        <v>212</v>
      </c>
      <c r="C22" s="687"/>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row>
    <row r="23" spans="1:33" s="83" customFormat="1" ht="18" customHeight="1" x14ac:dyDescent="0.15">
      <c r="A23" s="80"/>
      <c r="B23" s="687"/>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row>
    <row r="24" spans="1:33" s="83" customFormat="1" ht="18" customHeight="1" x14ac:dyDescent="0.15">
      <c r="A24" s="80"/>
      <c r="B24" s="80"/>
      <c r="C24" s="80"/>
      <c r="D24" s="80"/>
      <c r="E24" s="80"/>
      <c r="F24" s="80"/>
      <c r="G24" s="80"/>
      <c r="H24" s="80"/>
      <c r="I24" s="80"/>
      <c r="J24" s="80"/>
      <c r="K24" s="80"/>
      <c r="L24" s="80"/>
      <c r="M24" s="80"/>
      <c r="N24" s="80"/>
      <c r="O24" s="80"/>
      <c r="P24" s="88"/>
      <c r="Q24" s="80"/>
      <c r="R24" s="80"/>
      <c r="S24" s="80"/>
      <c r="T24" s="80"/>
      <c r="U24" s="80"/>
      <c r="V24" s="80"/>
      <c r="W24" s="80"/>
      <c r="X24" s="80"/>
      <c r="Y24" s="80"/>
      <c r="Z24" s="80"/>
      <c r="AA24" s="80"/>
      <c r="AB24" s="80"/>
      <c r="AC24" s="80"/>
      <c r="AD24" s="80"/>
      <c r="AE24" s="80"/>
      <c r="AF24" s="80"/>
      <c r="AG24" s="80"/>
    </row>
    <row r="25" spans="1:33" s="83" customFormat="1" ht="18" customHeight="1" x14ac:dyDescent="0.15">
      <c r="A25" s="85" t="s">
        <v>213</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33" s="83" customFormat="1" ht="18" customHeight="1" x14ac:dyDescent="0.15">
      <c r="A26" s="80"/>
      <c r="B26" s="1362" t="s">
        <v>214</v>
      </c>
      <c r="C26" s="1362"/>
      <c r="D26" s="1362"/>
      <c r="E26" s="1362"/>
      <c r="F26" s="1362"/>
      <c r="G26" s="1362"/>
      <c r="H26" s="1362"/>
      <c r="I26" s="1362"/>
      <c r="J26" s="1362"/>
      <c r="K26" s="1362"/>
      <c r="L26" s="1362"/>
      <c r="M26" s="1362"/>
      <c r="N26" s="1362"/>
      <c r="O26" s="1362"/>
      <c r="P26" s="1362"/>
      <c r="Q26" s="1362"/>
      <c r="R26" s="1362"/>
      <c r="S26" s="1362"/>
      <c r="T26" s="1362"/>
      <c r="U26" s="1362"/>
      <c r="V26" s="1362"/>
      <c r="W26" s="1362"/>
      <c r="X26" s="1362"/>
      <c r="Y26" s="1362"/>
      <c r="Z26" s="1362"/>
      <c r="AA26" s="1362"/>
      <c r="AB26" s="1362"/>
      <c r="AC26" s="1362"/>
      <c r="AD26" s="1362"/>
      <c r="AE26" s="1362"/>
      <c r="AF26" s="1362"/>
      <c r="AG26" s="1362"/>
    </row>
    <row r="27" spans="1:33" s="83" customFormat="1" ht="18" customHeight="1" x14ac:dyDescent="0.15">
      <c r="A27" s="80"/>
      <c r="B27" s="1362"/>
      <c r="C27" s="1362"/>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1362"/>
      <c r="AB27" s="1362"/>
      <c r="AC27" s="1362"/>
      <c r="AD27" s="1362"/>
      <c r="AE27" s="1362"/>
      <c r="AF27" s="1362"/>
      <c r="AG27" s="1362"/>
    </row>
    <row r="28" spans="1:33" s="83" customFormat="1" ht="18" customHeight="1" x14ac:dyDescent="0.15">
      <c r="A28" s="80"/>
      <c r="B28" s="80"/>
      <c r="C28" s="80"/>
      <c r="D28" s="80"/>
      <c r="E28" s="80"/>
      <c r="F28" s="80"/>
      <c r="G28" s="80"/>
      <c r="H28" s="80"/>
      <c r="I28" s="80"/>
      <c r="J28" s="80"/>
      <c r="K28" s="80"/>
      <c r="L28" s="80"/>
      <c r="M28" s="80"/>
      <c r="N28" s="80"/>
      <c r="O28" s="80"/>
      <c r="P28" s="88"/>
      <c r="Q28" s="80"/>
      <c r="R28" s="80"/>
      <c r="S28" s="80"/>
      <c r="T28" s="80"/>
      <c r="U28" s="80"/>
      <c r="V28" s="80"/>
      <c r="W28" s="80"/>
      <c r="X28" s="80"/>
      <c r="Y28" s="80"/>
      <c r="Z28" s="80"/>
      <c r="AA28" s="80"/>
      <c r="AB28" s="80"/>
      <c r="AC28" s="80"/>
      <c r="AD28" s="80"/>
      <c r="AE28" s="80"/>
      <c r="AF28" s="80"/>
      <c r="AG28" s="80"/>
    </row>
    <row r="29" spans="1:33" s="83" customFormat="1" ht="18"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row>
    <row r="30" spans="1:33" s="83" customFormat="1" ht="18" customHeight="1" x14ac:dyDescent="0.15">
      <c r="A30" s="80" t="s">
        <v>215</v>
      </c>
      <c r="B30" s="80"/>
      <c r="C30" s="80"/>
      <c r="D30" s="80"/>
      <c r="E30" s="80"/>
      <c r="F30" s="80"/>
      <c r="G30" s="80"/>
      <c r="H30" s="80"/>
      <c r="I30" s="80"/>
      <c r="J30" s="80"/>
      <c r="K30" s="80"/>
      <c r="L30" s="80"/>
      <c r="M30" s="80"/>
      <c r="N30" s="80"/>
      <c r="O30" s="80"/>
      <c r="P30" s="88"/>
      <c r="Q30" s="80"/>
      <c r="R30" s="80"/>
      <c r="S30" s="80"/>
      <c r="T30" s="80"/>
      <c r="U30" s="80"/>
      <c r="V30" s="80"/>
      <c r="W30" s="80"/>
      <c r="X30" s="80"/>
      <c r="Y30" s="80"/>
      <c r="Z30" s="80"/>
      <c r="AA30" s="80"/>
      <c r="AB30" s="80"/>
      <c r="AC30" s="80"/>
      <c r="AD30" s="80"/>
      <c r="AE30" s="80"/>
      <c r="AF30" s="80"/>
      <c r="AG30" s="80"/>
    </row>
    <row r="31" spans="1:33" s="83" customFormat="1" ht="54" customHeight="1" x14ac:dyDescent="0.15">
      <c r="A31" s="80"/>
      <c r="B31" s="1305" t="s">
        <v>188</v>
      </c>
      <c r="C31" s="1305"/>
      <c r="D31" s="1305"/>
      <c r="E31" s="1305" t="s">
        <v>216</v>
      </c>
      <c r="F31" s="1305"/>
      <c r="G31" s="1305"/>
      <c r="H31" s="1305" t="s">
        <v>217</v>
      </c>
      <c r="I31" s="1305"/>
      <c r="J31" s="1305"/>
      <c r="K31" s="892" t="s">
        <v>218</v>
      </c>
      <c r="L31" s="1305"/>
      <c r="M31" s="1305"/>
      <c r="N31" s="1305" t="s">
        <v>219</v>
      </c>
      <c r="O31" s="1305"/>
      <c r="P31" s="1305"/>
      <c r="Q31" s="892" t="s">
        <v>220</v>
      </c>
      <c r="R31" s="1305"/>
      <c r="S31" s="1305"/>
      <c r="T31" s="1305" t="s">
        <v>221</v>
      </c>
      <c r="U31" s="1305"/>
      <c r="V31" s="1305"/>
      <c r="W31" s="892" t="s">
        <v>222</v>
      </c>
      <c r="X31" s="1305"/>
      <c r="Y31" s="1305"/>
      <c r="Z31" s="892" t="s">
        <v>223</v>
      </c>
      <c r="AA31" s="1305"/>
      <c r="AB31" s="1305"/>
      <c r="AC31" s="892" t="s">
        <v>224</v>
      </c>
      <c r="AD31" s="1305"/>
      <c r="AE31" s="1305"/>
      <c r="AF31" s="80"/>
      <c r="AG31" s="80"/>
    </row>
    <row r="32" spans="1:33" s="83" customFormat="1" ht="54" customHeight="1" x14ac:dyDescent="0.15">
      <c r="A32" s="80"/>
      <c r="B32" s="1363"/>
      <c r="C32" s="1363"/>
      <c r="D32" s="1363"/>
      <c r="E32" s="1363"/>
      <c r="F32" s="1363"/>
      <c r="G32" s="1363"/>
      <c r="H32" s="1363"/>
      <c r="I32" s="1363"/>
      <c r="J32" s="1363"/>
      <c r="K32" s="1363"/>
      <c r="L32" s="1363"/>
      <c r="M32" s="1363"/>
      <c r="N32" s="1363"/>
      <c r="O32" s="1363"/>
      <c r="P32" s="1363"/>
      <c r="Q32" s="1364" t="s">
        <v>225</v>
      </c>
      <c r="R32" s="1364"/>
      <c r="S32" s="1364"/>
      <c r="T32" s="1364" t="s">
        <v>226</v>
      </c>
      <c r="U32" s="1364"/>
      <c r="V32" s="1364"/>
      <c r="W32" s="1363"/>
      <c r="X32" s="1363"/>
      <c r="Y32" s="1363"/>
      <c r="Z32" s="1363"/>
      <c r="AA32" s="1363"/>
      <c r="AB32" s="1363"/>
      <c r="AC32" s="1363"/>
      <c r="AD32" s="1363"/>
      <c r="AE32" s="1363"/>
      <c r="AF32" s="80"/>
      <c r="AG32" s="80"/>
    </row>
    <row r="33" spans="1:33" s="83" customFormat="1" ht="54" customHeight="1" x14ac:dyDescent="0.15">
      <c r="A33" s="80"/>
      <c r="B33" s="1365"/>
      <c r="C33" s="1365"/>
      <c r="D33" s="1365"/>
      <c r="E33" s="1365"/>
      <c r="F33" s="1365"/>
      <c r="G33" s="1365"/>
      <c r="H33" s="1365"/>
      <c r="I33" s="1365"/>
      <c r="J33" s="1365"/>
      <c r="K33" s="1365"/>
      <c r="L33" s="1365"/>
      <c r="M33" s="1365"/>
      <c r="N33" s="1365"/>
      <c r="O33" s="1365"/>
      <c r="P33" s="1365"/>
      <c r="Q33" s="1365"/>
      <c r="R33" s="1365"/>
      <c r="S33" s="1365"/>
      <c r="T33" s="1366" t="s">
        <v>227</v>
      </c>
      <c r="U33" s="1366"/>
      <c r="V33" s="1366"/>
      <c r="W33" s="1365"/>
      <c r="X33" s="1365"/>
      <c r="Y33" s="1365"/>
      <c r="Z33" s="1365"/>
      <c r="AA33" s="1365"/>
      <c r="AB33" s="1365"/>
      <c r="AC33" s="1365"/>
      <c r="AD33" s="1365"/>
      <c r="AE33" s="1365"/>
      <c r="AF33" s="80"/>
      <c r="AG33" s="80"/>
    </row>
    <row r="34" spans="1:33" s="83" customFormat="1" ht="72" customHeight="1" x14ac:dyDescent="0.15">
      <c r="A34" s="80"/>
      <c r="B34" s="1367"/>
      <c r="C34" s="1367"/>
      <c r="D34" s="1367"/>
      <c r="E34" s="1367"/>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80"/>
      <c r="AG34" s="80"/>
    </row>
    <row r="35" spans="1:33" s="83" customFormat="1" ht="18" customHeight="1" x14ac:dyDescent="0.15">
      <c r="A35" s="80"/>
      <c r="B35" s="1368" t="s">
        <v>228</v>
      </c>
      <c r="C35" s="1368"/>
      <c r="D35" s="1368"/>
      <c r="E35" s="1368"/>
      <c r="F35" s="1368"/>
      <c r="G35" s="1368"/>
      <c r="H35" s="1368"/>
      <c r="I35" s="1368"/>
      <c r="J35" s="1368"/>
      <c r="K35" s="1368"/>
      <c r="L35" s="1368"/>
      <c r="M35" s="1368"/>
      <c r="N35" s="1368"/>
      <c r="O35" s="1368"/>
      <c r="P35" s="1368"/>
      <c r="Q35" s="1368"/>
      <c r="R35" s="1368"/>
      <c r="S35" s="1368"/>
      <c r="T35" s="1368"/>
      <c r="U35" s="1368"/>
      <c r="V35" s="1368"/>
      <c r="W35" s="1368"/>
      <c r="X35" s="1368"/>
      <c r="Y35" s="1368"/>
      <c r="Z35" s="1368"/>
      <c r="AA35" s="1368"/>
      <c r="AB35" s="1368"/>
      <c r="AC35" s="1368"/>
      <c r="AD35" s="1368"/>
      <c r="AE35" s="1368"/>
      <c r="AF35" s="80"/>
      <c r="AG35" s="80"/>
    </row>
    <row r="36" spans="1:33" s="83" customFormat="1" ht="18" customHeight="1" x14ac:dyDescent="0.1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row>
    <row r="37" spans="1:33" s="83" customFormat="1" ht="18" customHeight="1" x14ac:dyDescent="0.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row>
    <row r="38" spans="1:33" s="83" customFormat="1" ht="18" customHeight="1" x14ac:dyDescent="0.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row>
    <row r="39" spans="1:33" s="83" customFormat="1" ht="18" customHeight="1" x14ac:dyDescent="0.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row>
    <row r="40" spans="1:33" s="83" customFormat="1" ht="18" customHeight="1" x14ac:dyDescent="0.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row>
    <row r="41" spans="1:33" s="83" customFormat="1" ht="18" customHeight="1" x14ac:dyDescent="0.1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row>
    <row r="42" spans="1:33" s="83" customFormat="1" ht="18" customHeight="1" x14ac:dyDescent="0.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row>
    <row r="43" spans="1:33" s="83" customFormat="1" ht="18" customHeight="1" x14ac:dyDescent="0.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row>
    <row r="44" spans="1:33" s="83" customFormat="1" ht="24" customHeight="1" x14ac:dyDescent="0.15"/>
    <row r="45" spans="1:33" s="83" customFormat="1" ht="24" customHeight="1" x14ac:dyDescent="0.15"/>
    <row r="46" spans="1:33" s="83" customFormat="1" ht="24" customHeight="1" x14ac:dyDescent="0.15"/>
    <row r="47" spans="1:33" s="83" customFormat="1" ht="24" customHeight="1" x14ac:dyDescent="0.15"/>
    <row r="48" spans="1:33" s="83" customFormat="1" ht="24" customHeight="1" x14ac:dyDescent="0.15"/>
    <row r="49" s="83" customFormat="1" ht="24" customHeight="1" x14ac:dyDescent="0.15"/>
    <row r="50" s="83" customFormat="1" ht="15.6" customHeight="1" x14ac:dyDescent="0.15"/>
    <row r="51" s="83" customFormat="1" ht="15.6" customHeight="1" x14ac:dyDescent="0.15"/>
    <row r="52" s="83" customFormat="1" ht="15.6" customHeight="1" x14ac:dyDescent="0.15"/>
    <row r="53" s="83" customFormat="1" ht="15.6" customHeight="1" x14ac:dyDescent="0.15"/>
    <row r="54" s="83" customFormat="1" ht="24" customHeight="1" x14ac:dyDescent="0.15"/>
    <row r="55" s="83" customFormat="1" ht="24" customHeight="1" x14ac:dyDescent="0.15"/>
    <row r="56" s="83" customFormat="1" ht="15.6" customHeight="1" x14ac:dyDescent="0.15"/>
    <row r="57" s="83" customFormat="1" ht="15.6" customHeight="1" x14ac:dyDescent="0.15"/>
    <row r="58" s="83" customFormat="1" ht="46.5" customHeight="1" x14ac:dyDescent="0.15"/>
    <row r="59" s="83" customFormat="1" ht="15.6" customHeight="1" x14ac:dyDescent="0.15"/>
    <row r="60" s="83" customFormat="1" ht="15.6" customHeight="1" x14ac:dyDescent="0.15"/>
    <row r="61" s="83" customFormat="1" ht="15.6" customHeight="1" x14ac:dyDescent="0.15"/>
    <row r="62" s="83" customFormat="1" ht="15.6" customHeight="1" x14ac:dyDescent="0.15"/>
    <row r="63" s="83" customFormat="1" ht="15.6" customHeight="1" x14ac:dyDescent="0.15"/>
    <row r="64" s="83" customFormat="1" ht="15.6" customHeight="1" x14ac:dyDescent="0.15"/>
    <row r="65" s="83" customFormat="1" ht="15.6" customHeight="1" x14ac:dyDescent="0.15"/>
    <row r="66" s="83" customFormat="1" ht="15.6" customHeight="1" x14ac:dyDescent="0.15"/>
    <row r="67" s="83" customFormat="1" ht="15.6" customHeight="1" x14ac:dyDescent="0.15"/>
    <row r="68" s="83" customFormat="1" ht="15.6" customHeight="1" x14ac:dyDescent="0.15"/>
    <row r="69" s="83" customFormat="1" ht="15.6" customHeight="1" x14ac:dyDescent="0.15"/>
    <row r="70" s="83" customFormat="1" ht="15.6" customHeight="1" x14ac:dyDescent="0.15"/>
    <row r="71" s="83" customFormat="1" ht="24" customHeight="1" x14ac:dyDescent="0.15"/>
    <row r="72" s="83" customFormat="1" ht="72" customHeight="1" x14ac:dyDescent="0.15"/>
    <row r="73" s="83" customFormat="1" ht="15.6" customHeight="1" x14ac:dyDescent="0.15"/>
    <row r="74" s="83" customFormat="1" ht="15.6" customHeight="1" x14ac:dyDescent="0.15"/>
    <row r="75" s="83" customFormat="1" ht="15.6" customHeight="1" x14ac:dyDescent="0.15"/>
    <row r="76" s="83" customFormat="1" ht="15.6" customHeight="1" x14ac:dyDescent="0.15"/>
    <row r="77" s="83" customFormat="1" ht="15.6" customHeight="1" x14ac:dyDescent="0.15"/>
    <row r="78" s="83" customFormat="1" ht="15.6" customHeight="1" x14ac:dyDescent="0.15"/>
    <row r="79" s="83" customFormat="1" ht="13.5" customHeight="1" x14ac:dyDescent="0.15"/>
    <row r="80" s="83" customFormat="1" ht="54" customHeight="1" x14ac:dyDescent="0.15"/>
    <row r="81" spans="1:33" s="83" customFormat="1" ht="36" customHeight="1" x14ac:dyDescent="0.15"/>
    <row r="82" spans="1:33" s="88" customFormat="1" ht="36" customHeight="1" x14ac:dyDescent="0.1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row>
    <row r="83" spans="1:33" s="83" customFormat="1" x14ac:dyDescent="0.15"/>
    <row r="84" spans="1:33" s="83" customFormat="1" ht="13.5" customHeight="1" x14ac:dyDescent="0.15"/>
    <row r="85" spans="1:33" s="83" customFormat="1" ht="13.5" customHeight="1" x14ac:dyDescent="0.15"/>
    <row r="86" spans="1:33" s="83" customFormat="1" ht="13.5" customHeight="1" x14ac:dyDescent="0.15"/>
    <row r="87" spans="1:33" s="83" customFormat="1" ht="13.5" customHeight="1" x14ac:dyDescent="0.15"/>
    <row r="88" spans="1:33" s="83" customFormat="1" ht="13.5" customHeight="1" x14ac:dyDescent="0.15"/>
    <row r="89" spans="1:33" s="83" customFormat="1" ht="13.5" customHeight="1" x14ac:dyDescent="0.15"/>
    <row r="90" spans="1:33" s="83" customFormat="1" ht="13.5" customHeight="1" x14ac:dyDescent="0.15"/>
    <row r="91" spans="1:33" s="83" customFormat="1" ht="13.5" customHeight="1" x14ac:dyDescent="0.15"/>
    <row r="92" spans="1:33" s="83" customFormat="1" ht="27" customHeight="1" x14ac:dyDescent="0.15"/>
    <row r="93" spans="1:33" s="83" customFormat="1" ht="13.5" customHeight="1" x14ac:dyDescent="0.15"/>
    <row r="94" spans="1:33" s="83" customFormat="1" ht="13.5" customHeight="1" x14ac:dyDescent="0.15"/>
    <row r="95" spans="1:33" s="83" customFormat="1" ht="13.5" customHeight="1" x14ac:dyDescent="0.15"/>
    <row r="96" spans="1:33" s="83" customFormat="1" ht="13.5" customHeight="1" x14ac:dyDescent="0.15"/>
    <row r="97" s="83" customFormat="1" ht="13.5" customHeight="1" x14ac:dyDescent="0.15"/>
    <row r="98" s="83" customFormat="1" x14ac:dyDescent="0.15"/>
    <row r="99" s="83" customFormat="1" ht="13.5" customHeight="1" x14ac:dyDescent="0.15"/>
    <row r="100" s="83" customFormat="1" ht="13.5" customHeight="1" x14ac:dyDescent="0.15"/>
    <row r="101" s="83" customFormat="1" ht="13.5" customHeight="1" x14ac:dyDescent="0.15"/>
    <row r="102" s="83" customFormat="1" ht="13.5" customHeight="1" x14ac:dyDescent="0.15"/>
    <row r="103" s="83" customFormat="1" ht="13.5" customHeight="1" x14ac:dyDescent="0.15"/>
    <row r="104" s="83" customFormat="1" ht="13.5" customHeight="1" x14ac:dyDescent="0.15"/>
    <row r="105" s="83" customFormat="1" ht="13.5" customHeight="1" x14ac:dyDescent="0.15"/>
    <row r="106" s="83" customFormat="1" ht="13.5" customHeight="1" x14ac:dyDescent="0.15"/>
    <row r="107" s="83" customFormat="1" ht="13.5" customHeight="1" x14ac:dyDescent="0.15"/>
    <row r="108" s="83" customFormat="1" ht="13.5" customHeight="1" x14ac:dyDescent="0.15"/>
    <row r="109" s="83" customFormat="1" ht="13.5" customHeight="1" x14ac:dyDescent="0.15"/>
    <row r="110" s="83" customFormat="1" ht="13.5" customHeight="1" x14ac:dyDescent="0.15"/>
    <row r="111" s="83" customFormat="1" ht="27" customHeight="1" x14ac:dyDescent="0.15"/>
    <row r="112" s="83" customFormat="1" ht="13.5" customHeight="1" x14ac:dyDescent="0.15"/>
    <row r="113" s="83" customFormat="1" ht="27" customHeight="1" x14ac:dyDescent="0.15"/>
    <row r="114" s="83" customFormat="1" ht="13.5" customHeight="1" x14ac:dyDescent="0.15"/>
    <row r="115" s="83" customFormat="1" ht="13.5" customHeight="1" x14ac:dyDescent="0.15"/>
    <row r="116" s="83" customFormat="1" ht="13.5" customHeight="1" x14ac:dyDescent="0.15"/>
    <row r="117" s="83" customFormat="1" ht="13.5" customHeight="1" x14ac:dyDescent="0.15"/>
    <row r="118" s="83" customFormat="1" ht="13.5" customHeight="1" x14ac:dyDescent="0.15"/>
    <row r="119" s="83" customFormat="1" ht="13.5" customHeight="1" x14ac:dyDescent="0.15"/>
    <row r="120" s="83" customFormat="1" ht="13.5" customHeight="1" x14ac:dyDescent="0.15"/>
    <row r="121" s="83" customFormat="1" ht="13.5" customHeight="1" x14ac:dyDescent="0.15"/>
    <row r="122" s="83" customFormat="1" ht="13.5" customHeight="1" x14ac:dyDescent="0.15"/>
    <row r="123" s="83" customFormat="1" ht="27" customHeight="1" x14ac:dyDescent="0.15"/>
    <row r="124" s="83" customFormat="1" ht="27" customHeight="1" x14ac:dyDescent="0.15"/>
    <row r="127" s="83" customFormat="1" x14ac:dyDescent="0.15"/>
    <row r="128" s="83" customFormat="1" x14ac:dyDescent="0.15"/>
    <row r="145" s="83" customFormat="1" ht="40.5" customHeight="1" x14ac:dyDescent="0.15"/>
    <row r="173" s="83" customFormat="1" ht="13.5" customHeight="1" x14ac:dyDescent="0.15"/>
    <row r="188" s="83" customFormat="1" ht="13.5" customHeight="1" x14ac:dyDescent="0.15"/>
    <row r="197" s="83" customFormat="1" ht="40.5" customHeight="1" x14ac:dyDescent="0.15"/>
    <row r="198" s="83" customFormat="1" ht="40.5" customHeight="1" x14ac:dyDescent="0.15"/>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0866141732283472" right="0.70866141732283472" top="0.74803149606299213" bottom="0.74803149606299213" header="0.31496062992125984" footer="0.31496062992125984"/>
  <pageSetup paperSize="9" orientation="portrait" blackAndWhite="1" verticalDpi="12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J48"/>
  <sheetViews>
    <sheetView view="pageBreakPreview" zoomScale="85" zoomScaleNormal="70" zoomScaleSheetLayoutView="85" workbookViewId="0">
      <selection activeCell="C7" sqref="C7:C10"/>
    </sheetView>
  </sheetViews>
  <sheetFormatPr defaultRowHeight="13.5" x14ac:dyDescent="0.15"/>
  <cols>
    <col min="1" max="1" width="2.625" customWidth="1"/>
    <col min="2" max="2" width="3.625" style="493" customWidth="1"/>
    <col min="3" max="3" width="10.625" style="493" customWidth="1"/>
    <col min="4" max="4" width="45.625" customWidth="1"/>
    <col min="5" max="5" width="10.625" style="493"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376" t="s">
        <v>915</v>
      </c>
    </row>
    <row r="3" spans="1:10" ht="21" x14ac:dyDescent="0.15">
      <c r="A3" s="494"/>
      <c r="D3" s="1369" t="s">
        <v>914</v>
      </c>
      <c r="E3" s="1369"/>
      <c r="F3" s="1369"/>
      <c r="G3" s="1369"/>
      <c r="H3" s="1369"/>
      <c r="I3" s="1369"/>
    </row>
    <row r="5" spans="1:10" ht="12.95" customHeight="1" x14ac:dyDescent="0.15">
      <c r="B5" s="1379"/>
      <c r="C5" s="1381" t="s">
        <v>900</v>
      </c>
      <c r="D5" s="1383" t="s">
        <v>902</v>
      </c>
      <c r="E5" s="1381" t="s">
        <v>901</v>
      </c>
      <c r="G5" s="1373"/>
      <c r="H5" s="1375" t="s">
        <v>900</v>
      </c>
      <c r="I5" s="1376" t="s">
        <v>911</v>
      </c>
      <c r="J5" s="1375" t="s">
        <v>901</v>
      </c>
    </row>
    <row r="6" spans="1:10" ht="12.95" customHeight="1" x14ac:dyDescent="0.15">
      <c r="B6" s="1380"/>
      <c r="C6" s="1382"/>
      <c r="D6" s="1384"/>
      <c r="E6" s="1382"/>
      <c r="G6" s="1373"/>
      <c r="H6" s="1375"/>
      <c r="I6" s="1376"/>
      <c r="J6" s="1375"/>
    </row>
    <row r="7" spans="1:10" ht="12.95" customHeight="1" x14ac:dyDescent="0.15">
      <c r="B7" s="1379" t="s">
        <v>631</v>
      </c>
      <c r="C7" s="1386" t="s">
        <v>30</v>
      </c>
      <c r="D7" s="1389" t="s">
        <v>928</v>
      </c>
      <c r="E7" s="1386" t="s">
        <v>30</v>
      </c>
      <c r="G7" s="1373"/>
      <c r="H7" s="1375"/>
      <c r="I7" s="1376"/>
      <c r="J7" s="1375"/>
    </row>
    <row r="8" spans="1:10" ht="12.95" customHeight="1" x14ac:dyDescent="0.15">
      <c r="B8" s="1385"/>
      <c r="C8" s="1387"/>
      <c r="D8" s="1390"/>
      <c r="E8" s="1387"/>
      <c r="G8" s="1373" t="s">
        <v>913</v>
      </c>
      <c r="H8" s="1371" t="s">
        <v>30</v>
      </c>
      <c r="I8" s="1374" t="s">
        <v>912</v>
      </c>
      <c r="J8" s="1371" t="s">
        <v>30</v>
      </c>
    </row>
    <row r="9" spans="1:10" ht="12.95" customHeight="1" x14ac:dyDescent="0.15">
      <c r="B9" s="1385"/>
      <c r="C9" s="1387"/>
      <c r="D9" s="1390"/>
      <c r="E9" s="1387"/>
      <c r="G9" s="1373"/>
      <c r="H9" s="1371"/>
      <c r="I9" s="1374"/>
      <c r="J9" s="1371"/>
    </row>
    <row r="10" spans="1:10" ht="12.95" customHeight="1" x14ac:dyDescent="0.15">
      <c r="B10" s="1380"/>
      <c r="C10" s="1388"/>
      <c r="D10" s="1391"/>
      <c r="E10" s="1388"/>
      <c r="G10" s="1373"/>
      <c r="H10" s="1371"/>
      <c r="I10" s="1374"/>
      <c r="J10" s="1371"/>
    </row>
    <row r="11" spans="1:10" ht="12.95" customHeight="1" x14ac:dyDescent="0.15">
      <c r="B11" s="1373" t="s">
        <v>632</v>
      </c>
      <c r="C11" s="1371" t="s">
        <v>30</v>
      </c>
      <c r="D11" s="1372" t="s">
        <v>929</v>
      </c>
      <c r="E11" s="1371" t="s">
        <v>30</v>
      </c>
      <c r="I11" s="495"/>
    </row>
    <row r="12" spans="1:10" ht="12.95" customHeight="1" x14ac:dyDescent="0.15">
      <c r="B12" s="1373"/>
      <c r="C12" s="1371"/>
      <c r="D12" s="1372"/>
      <c r="E12" s="1371"/>
      <c r="G12" s="1379"/>
      <c r="H12" s="1381" t="s">
        <v>900</v>
      </c>
      <c r="I12" s="1383" t="s">
        <v>918</v>
      </c>
      <c r="J12" s="1381" t="s">
        <v>901</v>
      </c>
    </row>
    <row r="13" spans="1:10" ht="12.95" customHeight="1" x14ac:dyDescent="0.15">
      <c r="B13" s="1373"/>
      <c r="C13" s="1371"/>
      <c r="D13" s="1372"/>
      <c r="E13" s="1371"/>
      <c r="G13" s="1380"/>
      <c r="H13" s="1382"/>
      <c r="I13" s="1384"/>
      <c r="J13" s="1382"/>
    </row>
    <row r="14" spans="1:10" ht="12.95" customHeight="1" x14ac:dyDescent="0.15">
      <c r="B14" s="1373"/>
      <c r="C14" s="1371"/>
      <c r="D14" s="1372"/>
      <c r="E14" s="1371"/>
      <c r="G14" s="1379" t="s">
        <v>916</v>
      </c>
      <c r="H14" s="1386" t="s">
        <v>30</v>
      </c>
      <c r="I14" s="1389" t="s">
        <v>930</v>
      </c>
      <c r="J14" s="1386" t="s">
        <v>30</v>
      </c>
    </row>
    <row r="15" spans="1:10" s="496" customFormat="1" ht="12.95" customHeight="1" x14ac:dyDescent="0.15">
      <c r="B15" s="497"/>
      <c r="C15" s="498"/>
      <c r="D15" s="499"/>
      <c r="E15" s="498"/>
      <c r="G15" s="1385"/>
      <c r="H15" s="1387"/>
      <c r="I15" s="1390"/>
      <c r="J15" s="1387"/>
    </row>
    <row r="16" spans="1:10" s="496" customFormat="1" ht="12.95" customHeight="1" x14ac:dyDescent="0.15">
      <c r="B16" s="1379"/>
      <c r="C16" s="1381" t="s">
        <v>900</v>
      </c>
      <c r="D16" s="1383" t="s">
        <v>903</v>
      </c>
      <c r="E16" s="1381" t="s">
        <v>901</v>
      </c>
      <c r="G16" s="1385"/>
      <c r="H16" s="1387"/>
      <c r="I16" s="1390"/>
      <c r="J16" s="1387"/>
    </row>
    <row r="17" spans="2:10" s="496" customFormat="1" ht="12.95" customHeight="1" x14ac:dyDescent="0.15">
      <c r="B17" s="1380"/>
      <c r="C17" s="1382"/>
      <c r="D17" s="1384"/>
      <c r="E17" s="1382"/>
      <c r="G17" s="1380"/>
      <c r="H17" s="1388"/>
      <c r="I17" s="1391"/>
      <c r="J17" s="1388"/>
    </row>
    <row r="18" spans="2:10" s="496" customFormat="1" ht="12.95" customHeight="1" x14ac:dyDescent="0.15">
      <c r="B18" s="1379" t="s">
        <v>633</v>
      </c>
      <c r="C18" s="1386" t="s">
        <v>30</v>
      </c>
      <c r="D18" s="1389" t="s">
        <v>930</v>
      </c>
      <c r="E18" s="1386" t="s">
        <v>30</v>
      </c>
      <c r="G18" s="1373" t="s">
        <v>917</v>
      </c>
      <c r="H18" s="1371" t="s">
        <v>30</v>
      </c>
      <c r="I18" s="1372" t="s">
        <v>931</v>
      </c>
      <c r="J18" s="1371" t="s">
        <v>30</v>
      </c>
    </row>
    <row r="19" spans="2:10" s="496" customFormat="1" ht="12.95" customHeight="1" x14ac:dyDescent="0.15">
      <c r="B19" s="1385"/>
      <c r="C19" s="1387"/>
      <c r="D19" s="1390"/>
      <c r="E19" s="1387"/>
      <c r="G19" s="1373"/>
      <c r="H19" s="1371"/>
      <c r="I19" s="1372"/>
      <c r="J19" s="1371"/>
    </row>
    <row r="20" spans="2:10" s="496" customFormat="1" ht="12.95" customHeight="1" x14ac:dyDescent="0.15">
      <c r="B20" s="1385"/>
      <c r="C20" s="1387"/>
      <c r="D20" s="1390"/>
      <c r="E20" s="1387"/>
      <c r="G20" s="1373"/>
      <c r="H20" s="1371"/>
      <c r="I20" s="1372"/>
      <c r="J20" s="1371"/>
    </row>
    <row r="21" spans="2:10" s="496" customFormat="1" ht="12.95" customHeight="1" x14ac:dyDescent="0.15">
      <c r="B21" s="1380"/>
      <c r="C21" s="1388"/>
      <c r="D21" s="1391"/>
      <c r="E21" s="1388"/>
      <c r="G21" s="1373"/>
      <c r="H21" s="1371"/>
      <c r="I21" s="1372"/>
      <c r="J21" s="1371"/>
    </row>
    <row r="22" spans="2:10" s="496" customFormat="1" ht="12.95" customHeight="1" x14ac:dyDescent="0.15">
      <c r="B22" s="1373" t="s">
        <v>904</v>
      </c>
      <c r="C22" s="1371" t="s">
        <v>30</v>
      </c>
      <c r="D22" s="1372" t="s">
        <v>931</v>
      </c>
      <c r="E22" s="1371" t="s">
        <v>30</v>
      </c>
      <c r="G22" s="1373" t="s">
        <v>919</v>
      </c>
      <c r="H22" s="1371" t="s">
        <v>30</v>
      </c>
      <c r="I22" s="1372" t="s">
        <v>935</v>
      </c>
      <c r="J22" s="1371" t="s">
        <v>30</v>
      </c>
    </row>
    <row r="23" spans="2:10" s="496" customFormat="1" ht="12.95" customHeight="1" x14ac:dyDescent="0.15">
      <c r="B23" s="1373"/>
      <c r="C23" s="1371"/>
      <c r="D23" s="1372"/>
      <c r="E23" s="1371"/>
      <c r="G23" s="1373"/>
      <c r="H23" s="1371"/>
      <c r="I23" s="1372"/>
      <c r="J23" s="1371"/>
    </row>
    <row r="24" spans="2:10" s="496" customFormat="1" ht="12.95" customHeight="1" x14ac:dyDescent="0.15">
      <c r="B24" s="1373"/>
      <c r="C24" s="1371"/>
      <c r="D24" s="1372"/>
      <c r="E24" s="1371"/>
      <c r="G24" s="1373"/>
      <c r="H24" s="1371"/>
      <c r="I24" s="1372"/>
      <c r="J24" s="1371"/>
    </row>
    <row r="25" spans="2:10" s="496" customFormat="1" ht="12.95" customHeight="1" x14ac:dyDescent="0.15">
      <c r="B25" s="1373"/>
      <c r="C25" s="1371"/>
      <c r="D25" s="1372"/>
      <c r="E25" s="1371"/>
      <c r="G25" s="1373"/>
      <c r="H25" s="1371"/>
      <c r="I25" s="1372"/>
      <c r="J25" s="1371"/>
    </row>
    <row r="26" spans="2:10" s="496" customFormat="1" ht="12.95" customHeight="1" x14ac:dyDescent="0.15">
      <c r="B26" s="497"/>
      <c r="C26" s="498"/>
      <c r="D26" s="499"/>
      <c r="E26" s="498"/>
      <c r="G26" s="1373"/>
      <c r="H26" s="1371"/>
      <c r="I26" s="1372"/>
      <c r="J26" s="1371"/>
    </row>
    <row r="27" spans="2:10" s="496" customFormat="1" ht="12.95" customHeight="1" x14ac:dyDescent="0.15">
      <c r="B27" s="1379"/>
      <c r="C27" s="1381" t="s">
        <v>900</v>
      </c>
      <c r="D27" s="1383" t="s">
        <v>905</v>
      </c>
      <c r="E27" s="1381" t="s">
        <v>901</v>
      </c>
    </row>
    <row r="28" spans="2:10" s="496" customFormat="1" ht="12.95" customHeight="1" x14ac:dyDescent="0.15">
      <c r="B28" s="1380"/>
      <c r="C28" s="1382"/>
      <c r="D28" s="1384"/>
      <c r="E28" s="1382"/>
      <c r="G28" s="1373"/>
      <c r="H28" s="1375" t="s">
        <v>900</v>
      </c>
      <c r="I28" s="1376" t="s">
        <v>921</v>
      </c>
      <c r="J28" s="1375" t="s">
        <v>901</v>
      </c>
    </row>
    <row r="29" spans="2:10" s="496" customFormat="1" ht="12.95" customHeight="1" x14ac:dyDescent="0.15">
      <c r="B29" s="1379" t="s">
        <v>906</v>
      </c>
      <c r="C29" s="1386" t="s">
        <v>30</v>
      </c>
      <c r="D29" s="1389" t="s">
        <v>932</v>
      </c>
      <c r="E29" s="1386" t="s">
        <v>30</v>
      </c>
      <c r="G29" s="1373"/>
      <c r="H29" s="1375"/>
      <c r="I29" s="1376"/>
      <c r="J29" s="1375"/>
    </row>
    <row r="30" spans="2:10" s="496" customFormat="1" ht="12.95" customHeight="1" x14ac:dyDescent="0.15">
      <c r="B30" s="1385"/>
      <c r="C30" s="1387"/>
      <c r="D30" s="1390"/>
      <c r="E30" s="1387"/>
      <c r="G30" s="1373" t="s">
        <v>920</v>
      </c>
      <c r="H30" s="1371" t="s">
        <v>30</v>
      </c>
      <c r="I30" s="1374" t="s">
        <v>922</v>
      </c>
      <c r="J30" s="1371" t="s">
        <v>30</v>
      </c>
    </row>
    <row r="31" spans="2:10" s="496" customFormat="1" ht="12.95" customHeight="1" x14ac:dyDescent="0.15">
      <c r="B31" s="1385"/>
      <c r="C31" s="1387"/>
      <c r="D31" s="1390"/>
      <c r="E31" s="1387"/>
      <c r="G31" s="1373"/>
      <c r="H31" s="1371"/>
      <c r="I31" s="1374"/>
      <c r="J31" s="1371"/>
    </row>
    <row r="32" spans="2:10" s="496" customFormat="1" ht="12.95" customHeight="1" x14ac:dyDescent="0.15">
      <c r="B32" s="1385"/>
      <c r="C32" s="1387"/>
      <c r="D32" s="1390"/>
      <c r="E32" s="1387"/>
      <c r="G32" s="1373"/>
      <c r="H32" s="1371"/>
      <c r="I32" s="1374"/>
      <c r="J32" s="1371"/>
    </row>
    <row r="33" spans="2:10" s="496" customFormat="1" ht="12.95" customHeight="1" x14ac:dyDescent="0.15">
      <c r="B33" s="1380"/>
      <c r="C33" s="1388"/>
      <c r="D33" s="1391"/>
      <c r="E33" s="1388"/>
      <c r="G33" s="1377" t="s">
        <v>923</v>
      </c>
      <c r="H33" s="1371" t="s">
        <v>30</v>
      </c>
      <c r="I33" s="1378" t="s">
        <v>924</v>
      </c>
      <c r="J33" s="1371" t="s">
        <v>30</v>
      </c>
    </row>
    <row r="34" spans="2:10" s="496" customFormat="1" ht="12.95" customHeight="1" x14ac:dyDescent="0.15">
      <c r="B34" s="1373" t="s">
        <v>907</v>
      </c>
      <c r="C34" s="1371" t="s">
        <v>30</v>
      </c>
      <c r="D34" s="1372" t="s">
        <v>933</v>
      </c>
      <c r="E34" s="1371" t="s">
        <v>30</v>
      </c>
      <c r="G34" s="1377"/>
      <c r="H34" s="1371"/>
      <c r="I34" s="1378"/>
      <c r="J34" s="1371"/>
    </row>
    <row r="35" spans="2:10" s="496" customFormat="1" ht="12.95" customHeight="1" x14ac:dyDescent="0.15">
      <c r="B35" s="1373"/>
      <c r="C35" s="1371"/>
      <c r="D35" s="1372"/>
      <c r="E35" s="1371"/>
      <c r="G35" s="1373" t="s">
        <v>926</v>
      </c>
      <c r="H35" s="1371" t="s">
        <v>30</v>
      </c>
      <c r="I35" s="1372" t="s">
        <v>934</v>
      </c>
      <c r="J35" s="1371" t="s">
        <v>30</v>
      </c>
    </row>
    <row r="36" spans="2:10" s="496" customFormat="1" ht="12.95" customHeight="1" x14ac:dyDescent="0.15">
      <c r="B36" s="1373"/>
      <c r="C36" s="1371"/>
      <c r="D36" s="1372"/>
      <c r="E36" s="1371"/>
      <c r="G36" s="1373"/>
      <c r="H36" s="1371"/>
      <c r="I36" s="1372"/>
      <c r="J36" s="1371"/>
    </row>
    <row r="37" spans="2:10" s="496" customFormat="1" ht="12.95" customHeight="1" x14ac:dyDescent="0.15">
      <c r="B37" s="1373"/>
      <c r="C37" s="1371"/>
      <c r="D37" s="1372"/>
      <c r="E37" s="1371"/>
      <c r="G37" s="1373"/>
      <c r="H37" s="1371"/>
      <c r="I37" s="1372"/>
      <c r="J37" s="1371"/>
    </row>
    <row r="38" spans="2:10" s="496" customFormat="1" ht="12.95" customHeight="1" x14ac:dyDescent="0.15">
      <c r="B38" s="1373"/>
      <c r="C38" s="1371"/>
      <c r="D38" s="1372"/>
      <c r="E38" s="1371"/>
      <c r="G38" s="1373"/>
      <c r="H38" s="1371"/>
      <c r="I38" s="1372"/>
      <c r="J38" s="1371"/>
    </row>
    <row r="39" spans="2:10" s="496" customFormat="1" ht="12.95" customHeight="1" x14ac:dyDescent="0.15">
      <c r="B39" s="1373"/>
      <c r="C39" s="1371"/>
      <c r="D39" s="1372"/>
      <c r="E39" s="1371"/>
      <c r="G39" s="1377" t="s">
        <v>925</v>
      </c>
      <c r="H39" s="1371" t="s">
        <v>30</v>
      </c>
      <c r="I39" s="1378" t="s">
        <v>927</v>
      </c>
      <c r="J39" s="1371" t="s">
        <v>30</v>
      </c>
    </row>
    <row r="40" spans="2:10" s="496" customFormat="1" ht="12.95" customHeight="1" x14ac:dyDescent="0.15">
      <c r="B40" s="497"/>
      <c r="C40" s="498"/>
      <c r="D40" s="500"/>
      <c r="E40" s="498"/>
      <c r="G40" s="1377"/>
      <c r="H40" s="1371"/>
      <c r="I40" s="1378"/>
      <c r="J40" s="1371"/>
    </row>
    <row r="41" spans="2:10" s="496" customFormat="1" ht="12.95" customHeight="1" x14ac:dyDescent="0.15">
      <c r="B41" s="1373"/>
      <c r="C41" s="1375" t="s">
        <v>900</v>
      </c>
      <c r="D41" s="1376" t="s">
        <v>909</v>
      </c>
      <c r="E41" s="1375" t="s">
        <v>901</v>
      </c>
    </row>
    <row r="42" spans="2:10" s="496" customFormat="1" ht="12.95" customHeight="1" x14ac:dyDescent="0.15">
      <c r="B42" s="1373"/>
      <c r="C42" s="1375"/>
      <c r="D42" s="1376"/>
      <c r="E42" s="1375"/>
    </row>
    <row r="43" spans="2:10" s="496" customFormat="1" ht="12.95" customHeight="1" x14ac:dyDescent="0.15">
      <c r="B43" s="1373" t="s">
        <v>908</v>
      </c>
      <c r="C43" s="1371" t="s">
        <v>30</v>
      </c>
      <c r="D43" s="1374" t="s">
        <v>910</v>
      </c>
      <c r="E43" s="1371" t="s">
        <v>30</v>
      </c>
    </row>
    <row r="44" spans="2:10" s="496" customFormat="1" ht="12.95" customHeight="1" x14ac:dyDescent="0.15">
      <c r="B44" s="1373"/>
      <c r="C44" s="1371"/>
      <c r="D44" s="1374"/>
      <c r="E44" s="1371"/>
    </row>
    <row r="45" spans="2:10" s="496" customFormat="1" ht="12.95" customHeight="1" x14ac:dyDescent="0.15">
      <c r="B45" s="1373"/>
      <c r="C45" s="1371"/>
      <c r="D45" s="1374"/>
      <c r="E45" s="1371"/>
    </row>
    <row r="46" spans="2:10" ht="13.5" customHeight="1" x14ac:dyDescent="0.15"/>
    <row r="47" spans="2:10" x14ac:dyDescent="0.15">
      <c r="B47" s="1370" t="s">
        <v>936</v>
      </c>
      <c r="C47" s="1370"/>
      <c r="D47" s="1370"/>
      <c r="E47" s="1370"/>
      <c r="F47" s="1370"/>
      <c r="G47" s="1370"/>
      <c r="H47" s="1370"/>
      <c r="I47" s="1370"/>
    </row>
    <row r="48" spans="2:10" ht="35.25" customHeight="1" x14ac:dyDescent="0.15">
      <c r="B48" s="875" t="s">
        <v>937</v>
      </c>
      <c r="C48" s="875"/>
      <c r="D48" s="875"/>
      <c r="E48" s="875"/>
      <c r="F48" s="875"/>
      <c r="G48" s="875"/>
      <c r="H48" s="875"/>
      <c r="I48" s="875"/>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0866141732283472" right="0.70866141732283472" top="0.74803149606299213" bottom="0.74803149606299213" header="0.31496062992125984" footer="0.31496062992125984"/>
  <pageSetup paperSize="9" scale="82" orientation="landscape" blackAndWhite="1"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3011"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3021"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3023"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3024"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3025"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3026"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3027"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3028"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election activeCell="F9" sqref="F9:L9"/>
    </sheetView>
  </sheetViews>
  <sheetFormatPr defaultColWidth="4.125" defaultRowHeight="18" customHeight="1" x14ac:dyDescent="0.15"/>
  <cols>
    <col min="1" max="1" width="1.875" style="301" customWidth="1"/>
    <col min="2" max="2" width="4.625" style="301" customWidth="1"/>
    <col min="3" max="3" width="7.25" style="301" customWidth="1"/>
    <col min="4" max="4" width="3.5" style="301" customWidth="1"/>
    <col min="5" max="5" width="11.5" style="301" customWidth="1"/>
    <col min="6" max="6" width="10.5" style="301" customWidth="1"/>
    <col min="7" max="7" width="7.75" style="301" customWidth="1"/>
    <col min="8" max="8" width="3.5" style="301" customWidth="1"/>
    <col min="9" max="9" width="7.375" style="301" customWidth="1"/>
    <col min="10" max="10" width="3.5" style="301" customWidth="1"/>
    <col min="11" max="11" width="8" style="301" customWidth="1"/>
    <col min="12" max="12" width="15.25" style="301" customWidth="1"/>
    <col min="13" max="13" width="7.375" style="301" customWidth="1"/>
    <col min="14" max="14" width="12.25" style="301" customWidth="1"/>
    <col min="15" max="15" width="2.625" style="301" customWidth="1"/>
    <col min="16" max="16" width="5.875" style="301" customWidth="1"/>
    <col min="17" max="122" width="4.625" style="301" customWidth="1"/>
    <col min="123" max="255" width="8.625" style="301" customWidth="1"/>
    <col min="256" max="16384" width="4.125" style="301"/>
  </cols>
  <sheetData>
    <row r="2" spans="1:34" ht="24.4" customHeight="1" x14ac:dyDescent="0.15">
      <c r="B2" s="1393" t="s">
        <v>471</v>
      </c>
      <c r="C2" s="1394"/>
      <c r="D2" s="1394"/>
      <c r="E2" s="1394"/>
      <c r="F2" s="1394"/>
      <c r="G2" s="1394"/>
      <c r="H2" s="1394"/>
      <c r="I2" s="1394"/>
      <c r="J2" s="1394"/>
      <c r="K2" s="1394"/>
      <c r="L2" s="1394"/>
      <c r="M2" s="1394"/>
      <c r="N2" s="1395"/>
    </row>
    <row r="3" spans="1:34" ht="21.75" customHeight="1" x14ac:dyDescent="0.15">
      <c r="B3" s="303"/>
      <c r="C3" s="303"/>
      <c r="D3" s="303"/>
      <c r="E3" s="303"/>
    </row>
    <row r="4" spans="1:34" ht="19.7" customHeight="1" x14ac:dyDescent="0.15">
      <c r="A4" s="304" t="s">
        <v>451</v>
      </c>
      <c r="B4" s="305"/>
      <c r="C4" s="305"/>
      <c r="D4" s="305"/>
      <c r="E4" s="305"/>
      <c r="F4" s="305"/>
      <c r="G4" s="305"/>
      <c r="H4" s="305"/>
      <c r="I4" s="305"/>
    </row>
    <row r="5" spans="1:34" ht="20.25" customHeight="1" x14ac:dyDescent="0.15">
      <c r="A5" s="304"/>
      <c r="B5" s="299" t="s">
        <v>472</v>
      </c>
      <c r="C5" s="299"/>
      <c r="F5" s="306"/>
      <c r="G5" s="306"/>
      <c r="H5" s="307"/>
      <c r="I5" s="307"/>
    </row>
    <row r="6" spans="1:34" ht="30.75" customHeight="1" x14ac:dyDescent="0.15">
      <c r="A6" s="308"/>
      <c r="B6" s="1396">
        <f>はじめに!D5</f>
        <v>0</v>
      </c>
      <c r="C6" s="1397"/>
      <c r="D6" s="1397"/>
      <c r="E6" s="1397"/>
      <c r="F6" s="1397"/>
      <c r="G6" s="1397"/>
      <c r="H6" s="1397"/>
      <c r="I6" s="1397"/>
      <c r="J6" s="1397"/>
      <c r="K6" s="1397"/>
      <c r="L6" s="1397"/>
      <c r="M6" s="1398"/>
    </row>
    <row r="7" spans="1:34" ht="20.100000000000001" customHeight="1" x14ac:dyDescent="0.15">
      <c r="A7" s="308"/>
      <c r="B7" s="309"/>
      <c r="C7" s="309"/>
      <c r="D7" s="310"/>
      <c r="E7" s="310"/>
      <c r="F7" s="310"/>
      <c r="G7" s="310"/>
      <c r="H7" s="311"/>
      <c r="I7" s="311"/>
      <c r="J7" s="310"/>
      <c r="K7" s="310"/>
      <c r="L7" s="310"/>
      <c r="M7" s="312"/>
    </row>
    <row r="8" spans="1:34" s="299" customFormat="1" ht="22.5" customHeight="1" x14ac:dyDescent="0.15">
      <c r="A8" s="304"/>
      <c r="B8" s="299" t="s">
        <v>473</v>
      </c>
      <c r="M8" s="300"/>
      <c r="N8" s="300"/>
      <c r="Q8" s="313"/>
    </row>
    <row r="9" spans="1:34" ht="24" customHeight="1" x14ac:dyDescent="0.15">
      <c r="A9" s="308"/>
      <c r="B9" s="1399" t="s">
        <v>474</v>
      </c>
      <c r="C9" s="1399"/>
      <c r="D9" s="1399"/>
      <c r="E9" s="1399"/>
      <c r="F9" s="1400"/>
      <c r="G9" s="1400"/>
      <c r="H9" s="1400"/>
      <c r="I9" s="1400"/>
      <c r="J9" s="1400"/>
      <c r="K9" s="1400"/>
      <c r="L9" s="1400"/>
    </row>
    <row r="10" spans="1:34" ht="24" customHeight="1" x14ac:dyDescent="0.15">
      <c r="A10" s="308"/>
      <c r="B10" s="1399" t="s">
        <v>475</v>
      </c>
      <c r="C10" s="1399"/>
      <c r="D10" s="1399"/>
      <c r="E10" s="1399"/>
      <c r="F10" s="1401"/>
      <c r="G10" s="1401"/>
      <c r="H10" s="1401"/>
      <c r="I10" s="1401"/>
      <c r="J10" s="1401"/>
      <c r="K10" s="1401"/>
      <c r="L10" s="1401"/>
    </row>
    <row r="11" spans="1:34" ht="24" customHeight="1" x14ac:dyDescent="0.15">
      <c r="A11" s="308"/>
      <c r="B11" s="1399" t="s">
        <v>476</v>
      </c>
      <c r="C11" s="1399"/>
      <c r="D11" s="1399"/>
      <c r="E11" s="1399"/>
      <c r="F11" s="1401"/>
      <c r="G11" s="1401"/>
      <c r="H11" s="1401"/>
      <c r="I11" s="1401"/>
      <c r="J11" s="1401"/>
      <c r="K11" s="1401"/>
      <c r="L11" s="1401"/>
    </row>
    <row r="12" spans="1:34" ht="24" customHeight="1" x14ac:dyDescent="0.15">
      <c r="A12" s="308"/>
      <c r="B12" s="1399" t="s">
        <v>477</v>
      </c>
      <c r="C12" s="1399"/>
      <c r="D12" s="1399"/>
      <c r="E12" s="1399"/>
      <c r="F12" s="1401"/>
      <c r="G12" s="1401"/>
      <c r="H12" s="1401"/>
      <c r="I12" s="1401"/>
      <c r="J12" s="1401"/>
      <c r="K12" s="1401"/>
      <c r="L12" s="1401"/>
    </row>
    <row r="13" spans="1:34" ht="94.5" customHeight="1" x14ac:dyDescent="0.15">
      <c r="A13" s="308"/>
      <c r="B13" s="1402" t="s">
        <v>452</v>
      </c>
      <c r="C13" s="1402"/>
      <c r="D13" s="1402"/>
      <c r="E13" s="1402"/>
      <c r="F13" s="1402"/>
      <c r="G13" s="1402"/>
      <c r="H13" s="1402"/>
      <c r="I13" s="1402"/>
      <c r="J13" s="1402"/>
      <c r="K13" s="1402"/>
      <c r="L13" s="14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20.100000000000001" customHeight="1" x14ac:dyDescent="0.15">
      <c r="A14" s="308"/>
      <c r="B14" s="314"/>
      <c r="C14" s="314"/>
      <c r="D14" s="314"/>
      <c r="E14" s="314"/>
      <c r="F14" s="314"/>
      <c r="G14" s="314"/>
      <c r="H14" s="314"/>
      <c r="I14" s="314"/>
      <c r="J14" s="314"/>
      <c r="K14" s="314"/>
      <c r="L14" s="314"/>
      <c r="M14" s="314"/>
      <c r="N14" s="314"/>
      <c r="O14" s="302"/>
      <c r="P14" s="302"/>
      <c r="Q14" s="302"/>
      <c r="R14" s="302"/>
      <c r="S14" s="302"/>
      <c r="T14" s="302"/>
      <c r="U14" s="302"/>
      <c r="V14" s="302"/>
      <c r="W14" s="302"/>
      <c r="X14" s="302"/>
      <c r="Y14" s="302"/>
      <c r="Z14" s="302"/>
      <c r="AA14" s="302"/>
      <c r="AB14" s="302"/>
      <c r="AC14" s="302"/>
      <c r="AD14" s="302"/>
      <c r="AE14" s="302"/>
      <c r="AF14" s="302"/>
      <c r="AG14" s="302"/>
      <c r="AH14" s="302"/>
    </row>
    <row r="15" spans="1:34" s="299" customFormat="1" ht="22.5" customHeight="1" x14ac:dyDescent="0.15">
      <c r="A15" s="304"/>
      <c r="B15" s="299" t="s">
        <v>453</v>
      </c>
      <c r="M15" s="300"/>
      <c r="N15" s="300"/>
      <c r="Q15" s="313"/>
    </row>
    <row r="16" spans="1:34" ht="24" customHeight="1" thickBot="1" x14ac:dyDescent="0.2">
      <c r="A16" s="308"/>
      <c r="B16" s="1392" t="s">
        <v>454</v>
      </c>
      <c r="C16" s="1392"/>
      <c r="D16" s="1392" t="s">
        <v>455</v>
      </c>
      <c r="E16" s="1392"/>
      <c r="F16" s="1392"/>
      <c r="G16" s="1392" t="s">
        <v>456</v>
      </c>
      <c r="H16" s="1392"/>
      <c r="I16" s="1392"/>
      <c r="J16" s="1392"/>
      <c r="K16" s="1392"/>
      <c r="L16" s="1392" t="s">
        <v>457</v>
      </c>
      <c r="M16" s="1392"/>
    </row>
    <row r="17" spans="1:34" ht="47.65" customHeight="1" thickTop="1" x14ac:dyDescent="0.15">
      <c r="A17" s="308"/>
      <c r="B17" s="1403"/>
      <c r="C17" s="1404"/>
      <c r="D17" s="1407" t="s">
        <v>458</v>
      </c>
      <c r="E17" s="1407"/>
      <c r="F17" s="1407"/>
      <c r="G17" s="1407" t="s">
        <v>459</v>
      </c>
      <c r="H17" s="1407"/>
      <c r="I17" s="1407"/>
      <c r="J17" s="1407"/>
      <c r="K17" s="1407"/>
      <c r="L17" s="1407" t="s">
        <v>460</v>
      </c>
      <c r="M17" s="1407"/>
    </row>
    <row r="18" spans="1:34" ht="85.9" customHeight="1" x14ac:dyDescent="0.15">
      <c r="A18" s="308"/>
      <c r="B18" s="1405"/>
      <c r="C18" s="1406"/>
      <c r="D18" s="1399"/>
      <c r="E18" s="1399"/>
      <c r="F18" s="1399"/>
      <c r="G18" s="1399" t="s">
        <v>461</v>
      </c>
      <c r="H18" s="1399"/>
      <c r="I18" s="1399"/>
      <c r="J18" s="1399"/>
      <c r="K18" s="1399"/>
      <c r="L18" s="1399"/>
      <c r="M18" s="1399"/>
    </row>
    <row r="19" spans="1:34" ht="43.15" customHeight="1" x14ac:dyDescent="0.15">
      <c r="A19" s="308"/>
      <c r="B19" s="1408"/>
      <c r="C19" s="1409"/>
      <c r="D19" s="1399" t="s">
        <v>462</v>
      </c>
      <c r="E19" s="1399"/>
      <c r="F19" s="1399"/>
      <c r="G19" s="1399" t="s">
        <v>463</v>
      </c>
      <c r="H19" s="1399"/>
      <c r="I19" s="1399"/>
      <c r="J19" s="1399"/>
      <c r="K19" s="1399"/>
      <c r="L19" s="1399" t="s">
        <v>464</v>
      </c>
      <c r="M19" s="1399"/>
    </row>
    <row r="20" spans="1:34" ht="62.65" customHeight="1" x14ac:dyDescent="0.15">
      <c r="A20" s="308"/>
      <c r="B20" s="1410"/>
      <c r="C20" s="1411"/>
      <c r="D20" s="1399"/>
      <c r="E20" s="1399"/>
      <c r="F20" s="1399"/>
      <c r="G20" s="1399" t="s">
        <v>465</v>
      </c>
      <c r="H20" s="1399"/>
      <c r="I20" s="1399"/>
      <c r="J20" s="1399"/>
      <c r="K20" s="1399"/>
      <c r="L20" s="1399" t="s">
        <v>466</v>
      </c>
      <c r="M20" s="1399"/>
    </row>
    <row r="21" spans="1:34" ht="68.25" customHeight="1" x14ac:dyDescent="0.15">
      <c r="A21" s="308"/>
      <c r="B21" s="1412"/>
      <c r="C21" s="1412"/>
      <c r="D21" s="1399" t="s">
        <v>467</v>
      </c>
      <c r="E21" s="1399"/>
      <c r="F21" s="1399"/>
      <c r="G21" s="1399" t="s">
        <v>468</v>
      </c>
      <c r="H21" s="1399"/>
      <c r="I21" s="1399"/>
      <c r="J21" s="1399"/>
      <c r="K21" s="1399"/>
      <c r="L21" s="1399" t="s">
        <v>469</v>
      </c>
      <c r="M21" s="1399"/>
    </row>
    <row r="22" spans="1:34" ht="288" customHeight="1" x14ac:dyDescent="0.15">
      <c r="A22" s="308"/>
      <c r="B22" s="1402" t="s">
        <v>470</v>
      </c>
      <c r="C22" s="1402"/>
      <c r="D22" s="1402"/>
      <c r="E22" s="1402"/>
      <c r="F22" s="1402"/>
      <c r="G22" s="1402"/>
      <c r="H22" s="1402"/>
      <c r="I22" s="1402"/>
      <c r="J22" s="1402"/>
      <c r="K22" s="1402"/>
      <c r="L22" s="1402"/>
      <c r="M22" s="1402"/>
      <c r="N22" s="302"/>
      <c r="O22" s="302"/>
      <c r="P22" s="302"/>
      <c r="Q22" s="302"/>
      <c r="R22" s="302"/>
      <c r="S22" s="302"/>
      <c r="T22" s="302"/>
      <c r="U22" s="302"/>
      <c r="V22" s="302"/>
      <c r="W22" s="302"/>
      <c r="X22" s="302"/>
      <c r="Y22" s="302"/>
      <c r="Z22" s="302"/>
      <c r="AA22" s="302"/>
      <c r="AB22" s="302"/>
      <c r="AC22" s="302"/>
      <c r="AD22" s="302"/>
      <c r="AE22" s="302"/>
      <c r="AF22" s="302"/>
      <c r="AG22" s="302"/>
      <c r="AH22" s="302"/>
    </row>
    <row r="23" spans="1:34" ht="20.100000000000001" customHeight="1" x14ac:dyDescent="0.15">
      <c r="A23" s="308"/>
      <c r="B23" s="314"/>
      <c r="C23" s="314"/>
      <c r="D23" s="314"/>
      <c r="E23" s="314"/>
      <c r="F23" s="314"/>
      <c r="G23" s="314"/>
      <c r="H23" s="314"/>
      <c r="I23" s="314"/>
      <c r="J23" s="314"/>
      <c r="K23" s="314"/>
      <c r="L23" s="314"/>
      <c r="M23" s="314"/>
      <c r="N23" s="314"/>
      <c r="O23" s="302"/>
      <c r="P23" s="302"/>
      <c r="Q23" s="302"/>
      <c r="R23" s="302"/>
      <c r="S23" s="302"/>
      <c r="T23" s="302"/>
      <c r="U23" s="302"/>
      <c r="V23" s="302"/>
      <c r="W23" s="302"/>
      <c r="X23" s="302"/>
      <c r="Y23" s="302"/>
      <c r="Z23" s="302"/>
      <c r="AA23" s="302"/>
      <c r="AB23" s="302"/>
      <c r="AC23" s="302"/>
      <c r="AD23" s="302"/>
      <c r="AE23" s="302"/>
      <c r="AF23" s="302"/>
      <c r="AG23" s="302"/>
      <c r="AH23" s="302"/>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4" orientation="portrait" blackAndWhite="1"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Normal="100" zoomScaleSheetLayoutView="100" workbookViewId="0">
      <selection activeCell="B6" sqref="B6:M6"/>
    </sheetView>
  </sheetViews>
  <sheetFormatPr defaultColWidth="4.125" defaultRowHeight="18" customHeight="1" x14ac:dyDescent="0.15"/>
  <cols>
    <col min="1" max="1" width="1.875" style="301" customWidth="1"/>
    <col min="2" max="3" width="9.625" style="301" customWidth="1"/>
    <col min="4" max="4" width="7.5" style="301" customWidth="1"/>
    <col min="5" max="5" width="9" style="301" customWidth="1"/>
    <col min="6" max="6" width="8.5" style="301" customWidth="1"/>
    <col min="7" max="7" width="7.5" style="301" customWidth="1"/>
    <col min="8" max="14" width="9.625" style="301" customWidth="1"/>
    <col min="15" max="15" width="2.625" style="301" customWidth="1"/>
    <col min="16" max="16" width="5.875" style="301" customWidth="1"/>
    <col min="17" max="122" width="4.625" style="301" customWidth="1"/>
    <col min="123" max="255" width="8.625" style="301" customWidth="1"/>
    <col min="256" max="16384" width="4.125" style="301"/>
  </cols>
  <sheetData>
    <row r="2" spans="1:34" ht="19.7" customHeight="1" x14ac:dyDescent="0.15">
      <c r="A2" s="304" t="s">
        <v>478</v>
      </c>
      <c r="B2" s="305"/>
      <c r="C2" s="305"/>
      <c r="D2" s="305"/>
      <c r="E2" s="305"/>
      <c r="F2" s="305"/>
      <c r="G2" s="305"/>
      <c r="H2" s="305"/>
      <c r="I2" s="305"/>
    </row>
    <row r="3" spans="1:34" ht="66.95" customHeight="1" x14ac:dyDescent="0.15">
      <c r="A3" s="308"/>
      <c r="B3" s="1413" t="s">
        <v>479</v>
      </c>
      <c r="C3" s="1413"/>
      <c r="D3" s="1413"/>
      <c r="E3" s="1413"/>
      <c r="F3" s="1413"/>
      <c r="G3" s="1413"/>
      <c r="H3" s="1413"/>
      <c r="I3" s="1413"/>
      <c r="J3" s="1413"/>
      <c r="K3" s="1413"/>
      <c r="L3" s="1413"/>
      <c r="M3" s="1413"/>
      <c r="N3" s="1413"/>
      <c r="O3" s="302"/>
      <c r="P3" s="302"/>
      <c r="Q3" s="302"/>
      <c r="R3" s="302"/>
      <c r="S3" s="302"/>
      <c r="T3" s="302"/>
      <c r="U3" s="302"/>
      <c r="V3" s="302"/>
      <c r="W3" s="302"/>
      <c r="X3" s="302"/>
      <c r="Y3" s="302"/>
      <c r="Z3" s="302"/>
      <c r="AA3" s="302"/>
      <c r="AB3" s="302"/>
      <c r="AC3" s="302"/>
      <c r="AD3" s="302"/>
      <c r="AE3" s="302"/>
      <c r="AF3" s="302"/>
      <c r="AG3" s="302"/>
      <c r="AH3" s="302"/>
    </row>
    <row r="4" spans="1:34" ht="20.100000000000001" customHeight="1" x14ac:dyDescent="0.15">
      <c r="A4" s="308"/>
      <c r="B4" s="309"/>
      <c r="C4" s="309"/>
      <c r="D4" s="310"/>
      <c r="E4" s="310"/>
      <c r="F4" s="310"/>
      <c r="G4" s="310"/>
      <c r="H4" s="311"/>
      <c r="I4" s="311"/>
      <c r="J4" s="310"/>
      <c r="K4" s="310"/>
      <c r="L4" s="310"/>
      <c r="M4" s="312"/>
    </row>
    <row r="5" spans="1:34" ht="20.25" customHeight="1" x14ac:dyDescent="0.15">
      <c r="A5" s="304"/>
      <c r="B5" s="299" t="s">
        <v>480</v>
      </c>
      <c r="C5" s="299"/>
      <c r="F5" s="306"/>
      <c r="G5" s="306"/>
      <c r="H5" s="307"/>
      <c r="I5" s="307"/>
    </row>
    <row r="6" spans="1:34" ht="30.75" customHeight="1" x14ac:dyDescent="0.15">
      <c r="A6" s="308"/>
      <c r="B6" s="1414"/>
      <c r="C6" s="1415"/>
      <c r="D6" s="1415"/>
      <c r="E6" s="1415"/>
      <c r="F6" s="1415"/>
      <c r="G6" s="1415"/>
      <c r="H6" s="1415"/>
      <c r="I6" s="1415"/>
      <c r="J6" s="1415"/>
      <c r="K6" s="1415"/>
      <c r="L6" s="1415"/>
      <c r="M6" s="1416"/>
    </row>
    <row r="7" spans="1:34" ht="20.100000000000001" customHeight="1" x14ac:dyDescent="0.15">
      <c r="A7" s="308"/>
      <c r="B7" s="309"/>
      <c r="C7" s="309"/>
      <c r="D7" s="310"/>
      <c r="E7" s="310"/>
      <c r="F7" s="310"/>
      <c r="G7" s="310"/>
      <c r="H7" s="311"/>
      <c r="I7" s="311"/>
      <c r="J7" s="310"/>
      <c r="K7" s="310"/>
      <c r="L7" s="310"/>
      <c r="M7" s="312"/>
    </row>
    <row r="8" spans="1:34" s="299" customFormat="1" ht="22.5" customHeight="1" x14ac:dyDescent="0.15">
      <c r="A8" s="304"/>
      <c r="B8" s="299" t="s">
        <v>481</v>
      </c>
      <c r="M8" s="300"/>
      <c r="N8" s="300"/>
      <c r="Q8" s="313"/>
    </row>
    <row r="9" spans="1:34" ht="24" customHeight="1" x14ac:dyDescent="0.15">
      <c r="A9" s="308"/>
      <c r="B9" s="1417" t="s">
        <v>482</v>
      </c>
      <c r="C9" s="1417"/>
      <c r="D9" s="1417"/>
      <c r="E9" s="1417"/>
      <c r="F9" s="1418" t="s">
        <v>483</v>
      </c>
      <c r="G9" s="1418"/>
      <c r="H9" s="1418" t="s">
        <v>484</v>
      </c>
      <c r="I9" s="1418"/>
      <c r="J9" s="1418"/>
      <c r="K9" s="1418"/>
      <c r="L9" s="1420" t="s">
        <v>485</v>
      </c>
      <c r="M9" s="1421"/>
    </row>
    <row r="10" spans="1:34" ht="49.5" customHeight="1" thickBot="1" x14ac:dyDescent="0.2">
      <c r="A10" s="308"/>
      <c r="B10" s="1392"/>
      <c r="C10" s="1392"/>
      <c r="D10" s="1392"/>
      <c r="E10" s="1392"/>
      <c r="F10" s="1419"/>
      <c r="G10" s="1419"/>
      <c r="H10" s="1422" t="s">
        <v>486</v>
      </c>
      <c r="I10" s="1422"/>
      <c r="J10" s="1422" t="s">
        <v>487</v>
      </c>
      <c r="K10" s="1422"/>
      <c r="L10" s="315" t="s">
        <v>488</v>
      </c>
      <c r="M10" s="316" t="s">
        <v>489</v>
      </c>
    </row>
    <row r="11" spans="1:34" ht="24" customHeight="1" thickTop="1" x14ac:dyDescent="0.15">
      <c r="A11" s="308"/>
      <c r="B11" s="1427" t="str">
        <f>"（自協定）"&amp;はじめに!D5</f>
        <v>（自協定）</v>
      </c>
      <c r="C11" s="1427" t="s">
        <v>490</v>
      </c>
      <c r="D11" s="1427" t="s">
        <v>490</v>
      </c>
      <c r="E11" s="1427" t="s">
        <v>490</v>
      </c>
      <c r="F11" s="1428">
        <f>別紙１④!$C$63/100</f>
        <v>0</v>
      </c>
      <c r="G11" s="1428"/>
      <c r="H11" s="1429"/>
      <c r="I11" s="1429"/>
      <c r="J11" s="1429"/>
      <c r="K11" s="1429"/>
      <c r="L11" s="317"/>
      <c r="M11" s="317"/>
    </row>
    <row r="12" spans="1:34" ht="24" customHeight="1" x14ac:dyDescent="0.15">
      <c r="A12" s="308"/>
      <c r="B12" s="1423"/>
      <c r="C12" s="1423"/>
      <c r="D12" s="1423"/>
      <c r="E12" s="1423"/>
      <c r="F12" s="1424"/>
      <c r="G12" s="1424"/>
      <c r="H12" s="1412"/>
      <c r="I12" s="1412"/>
      <c r="J12" s="1412"/>
      <c r="K12" s="1412"/>
      <c r="L12" s="567"/>
      <c r="M12" s="568"/>
    </row>
    <row r="13" spans="1:34" ht="24" customHeight="1" x14ac:dyDescent="0.15">
      <c r="A13" s="308"/>
      <c r="B13" s="1423"/>
      <c r="C13" s="1423"/>
      <c r="D13" s="1423"/>
      <c r="E13" s="1423"/>
      <c r="F13" s="1424"/>
      <c r="G13" s="1424"/>
      <c r="H13" s="1412"/>
      <c r="I13" s="1412"/>
      <c r="J13" s="1412"/>
      <c r="K13" s="1412"/>
      <c r="L13" s="568"/>
      <c r="M13" s="567"/>
      <c r="N13" s="569"/>
    </row>
    <row r="14" spans="1:34" ht="24" customHeight="1" x14ac:dyDescent="0.15">
      <c r="A14" s="308"/>
      <c r="B14" s="1423"/>
      <c r="C14" s="1423"/>
      <c r="D14" s="1423"/>
      <c r="E14" s="1423"/>
      <c r="F14" s="1424"/>
      <c r="G14" s="1424"/>
      <c r="H14" s="1412" t="s">
        <v>69</v>
      </c>
      <c r="I14" s="1412"/>
      <c r="J14" s="1412" t="s">
        <v>69</v>
      </c>
      <c r="K14" s="1412"/>
      <c r="L14" s="568"/>
      <c r="M14" s="567"/>
    </row>
    <row r="15" spans="1:34" ht="24" customHeight="1" x14ac:dyDescent="0.15">
      <c r="A15" s="308"/>
      <c r="B15" s="1399" t="s">
        <v>491</v>
      </c>
      <c r="C15" s="1399" t="s">
        <v>491</v>
      </c>
      <c r="D15" s="1399" t="s">
        <v>491</v>
      </c>
      <c r="E15" s="1399" t="s">
        <v>491</v>
      </c>
      <c r="F15" s="1425">
        <f>SUM(F11:G14)</f>
        <v>0</v>
      </c>
      <c r="G15" s="1425"/>
      <c r="H15" s="1426"/>
      <c r="I15" s="1426"/>
      <c r="J15" s="1426"/>
      <c r="K15" s="1426"/>
      <c r="L15" s="318"/>
      <c r="M15" s="318"/>
    </row>
    <row r="16" spans="1:34" ht="27.6" customHeight="1" x14ac:dyDescent="0.15">
      <c r="A16" s="308"/>
      <c r="B16" s="1413" t="s">
        <v>492</v>
      </c>
      <c r="C16" s="1413"/>
      <c r="D16" s="1413"/>
      <c r="E16" s="1413"/>
      <c r="F16" s="1413"/>
      <c r="G16" s="1413"/>
      <c r="H16" s="1413"/>
      <c r="I16" s="1413"/>
      <c r="J16" s="1413"/>
      <c r="K16" s="1413"/>
      <c r="L16" s="1413"/>
      <c r="M16" s="1413"/>
      <c r="N16" s="1413"/>
      <c r="O16" s="302"/>
      <c r="P16" s="302"/>
      <c r="Q16" s="302"/>
      <c r="R16" s="302"/>
      <c r="S16" s="302"/>
      <c r="T16" s="302"/>
      <c r="U16" s="302"/>
      <c r="V16" s="302"/>
      <c r="W16" s="302"/>
      <c r="X16" s="302"/>
      <c r="Y16" s="302"/>
      <c r="Z16" s="302"/>
      <c r="AA16" s="302"/>
      <c r="AB16" s="302"/>
      <c r="AC16" s="302"/>
      <c r="AD16" s="302"/>
      <c r="AE16" s="302"/>
      <c r="AF16" s="302"/>
      <c r="AG16" s="302"/>
      <c r="AH16" s="302"/>
    </row>
    <row r="17" spans="1:34" ht="20.100000000000001" customHeight="1" x14ac:dyDescent="0.15">
      <c r="A17" s="308"/>
      <c r="B17" s="314"/>
      <c r="C17" s="314"/>
      <c r="D17" s="314"/>
      <c r="E17" s="314"/>
      <c r="F17" s="314"/>
      <c r="G17" s="314"/>
      <c r="H17" s="314"/>
      <c r="I17" s="314"/>
      <c r="J17" s="314"/>
      <c r="K17" s="314"/>
      <c r="L17" s="314"/>
      <c r="M17" s="314"/>
      <c r="N17" s="314"/>
      <c r="O17" s="302"/>
      <c r="P17" s="302"/>
      <c r="Q17" s="302"/>
      <c r="R17" s="302"/>
      <c r="S17" s="302"/>
      <c r="T17" s="302"/>
      <c r="U17" s="302"/>
      <c r="V17" s="302"/>
      <c r="W17" s="302"/>
      <c r="X17" s="302"/>
      <c r="Y17" s="302"/>
      <c r="Z17" s="302"/>
      <c r="AA17" s="302"/>
      <c r="AB17" s="302"/>
      <c r="AC17" s="302"/>
      <c r="AD17" s="302"/>
      <c r="AE17" s="302"/>
      <c r="AF17" s="302"/>
      <c r="AG17" s="302"/>
      <c r="AH17" s="302"/>
    </row>
    <row r="18" spans="1:34" s="299" customFormat="1" ht="22.5" customHeight="1" x14ac:dyDescent="0.15">
      <c r="A18" s="304"/>
      <c r="B18" s="299" t="s">
        <v>493</v>
      </c>
      <c r="M18" s="300"/>
      <c r="N18" s="300"/>
      <c r="Q18" s="313"/>
    </row>
    <row r="19" spans="1:34" ht="24" customHeight="1" thickBot="1" x14ac:dyDescent="0.2">
      <c r="A19" s="308"/>
      <c r="B19" s="1392" t="s">
        <v>494</v>
      </c>
      <c r="C19" s="1392"/>
      <c r="D19" s="1419"/>
      <c r="E19" s="1419"/>
      <c r="F19" s="1419"/>
      <c r="G19" s="1419"/>
      <c r="H19" s="1419" t="s">
        <v>494</v>
      </c>
      <c r="I19" s="1419"/>
      <c r="J19" s="1419"/>
      <c r="K19" s="1419"/>
      <c r="L19" s="1419"/>
      <c r="M19" s="1419"/>
    </row>
    <row r="20" spans="1:34" ht="23.85" customHeight="1" thickTop="1" x14ac:dyDescent="0.15">
      <c r="A20" s="308"/>
      <c r="B20" s="1412" t="s">
        <v>69</v>
      </c>
      <c r="C20" s="1412"/>
      <c r="D20" s="1430" t="s">
        <v>495</v>
      </c>
      <c r="E20" s="1430"/>
      <c r="F20" s="1430"/>
      <c r="G20" s="1430"/>
      <c r="H20" s="1412" t="s">
        <v>69</v>
      </c>
      <c r="I20" s="1412"/>
      <c r="J20" s="1431" t="s">
        <v>496</v>
      </c>
      <c r="K20" s="1431"/>
      <c r="L20" s="1431"/>
      <c r="M20" s="1431"/>
    </row>
    <row r="21" spans="1:34" ht="24" customHeight="1" x14ac:dyDescent="0.15">
      <c r="A21" s="308"/>
      <c r="B21" s="1412"/>
      <c r="C21" s="1412"/>
      <c r="D21" s="1432" t="s">
        <v>497</v>
      </c>
      <c r="E21" s="1432"/>
      <c r="F21" s="1432"/>
      <c r="G21" s="1432"/>
      <c r="H21" s="1412"/>
      <c r="I21" s="1412"/>
      <c r="J21" s="1433" t="s">
        <v>498</v>
      </c>
      <c r="K21" s="1433"/>
      <c r="L21" s="1433"/>
      <c r="M21" s="1433"/>
    </row>
    <row r="22" spans="1:34" ht="24" customHeight="1" x14ac:dyDescent="0.15">
      <c r="A22" s="308"/>
      <c r="B22" s="1412"/>
      <c r="C22" s="1412"/>
      <c r="D22" s="1432" t="s">
        <v>499</v>
      </c>
      <c r="E22" s="1432"/>
      <c r="F22" s="1432"/>
      <c r="G22" s="1432"/>
      <c r="H22" s="1408" t="s">
        <v>69</v>
      </c>
      <c r="I22" s="1409"/>
      <c r="J22" s="574" t="s">
        <v>945</v>
      </c>
      <c r="K22" s="575"/>
      <c r="L22" s="575"/>
      <c r="M22" s="576"/>
    </row>
    <row r="23" spans="1:34" ht="24" customHeight="1" x14ac:dyDescent="0.15">
      <c r="A23" s="308"/>
      <c r="B23" s="1412"/>
      <c r="C23" s="1412"/>
      <c r="D23" s="1432" t="s">
        <v>500</v>
      </c>
      <c r="E23" s="1432"/>
      <c r="F23" s="1432"/>
      <c r="G23" s="1432"/>
      <c r="H23" s="1410"/>
      <c r="I23" s="1411"/>
      <c r="J23" s="1434"/>
      <c r="K23" s="1435"/>
      <c r="L23" s="1435"/>
      <c r="M23" s="1436"/>
    </row>
    <row r="24" spans="1:34" ht="108.4" customHeight="1" x14ac:dyDescent="0.15">
      <c r="A24" s="308"/>
      <c r="B24" s="1437" t="s">
        <v>1101</v>
      </c>
      <c r="C24" s="1437"/>
      <c r="D24" s="1437"/>
      <c r="E24" s="1437"/>
      <c r="F24" s="1437"/>
      <c r="G24" s="1437"/>
      <c r="H24" s="1437"/>
      <c r="I24" s="1437"/>
      <c r="J24" s="1437"/>
      <c r="K24" s="1437"/>
      <c r="L24" s="1437"/>
      <c r="M24" s="1437"/>
    </row>
    <row r="25" spans="1:34" ht="40.15" customHeight="1" x14ac:dyDescent="0.15">
      <c r="A25" s="308"/>
      <c r="B25" s="1413" t="s">
        <v>501</v>
      </c>
      <c r="C25" s="1413"/>
      <c r="D25" s="1413"/>
      <c r="E25" s="1413"/>
      <c r="F25" s="1413"/>
      <c r="G25" s="1413"/>
      <c r="H25" s="1413"/>
      <c r="I25" s="1413"/>
      <c r="J25" s="1413"/>
      <c r="K25" s="1413"/>
      <c r="L25" s="1413"/>
      <c r="M25" s="1413"/>
      <c r="N25" s="302"/>
      <c r="O25" s="302"/>
      <c r="P25" s="302"/>
      <c r="Q25" s="302"/>
      <c r="R25" s="302"/>
      <c r="S25" s="302"/>
      <c r="T25" s="302"/>
      <c r="U25" s="302"/>
      <c r="V25" s="302"/>
      <c r="W25" s="302"/>
      <c r="X25" s="302"/>
      <c r="Y25" s="302"/>
      <c r="Z25" s="302"/>
      <c r="AA25" s="302"/>
      <c r="AB25" s="302"/>
      <c r="AC25" s="302"/>
      <c r="AD25" s="302"/>
      <c r="AE25" s="302"/>
      <c r="AF25" s="302"/>
      <c r="AG25" s="302"/>
      <c r="AH25" s="302"/>
    </row>
    <row r="26" spans="1:34" ht="20.100000000000001" customHeight="1" x14ac:dyDescent="0.15">
      <c r="A26" s="308"/>
      <c r="B26" s="314"/>
      <c r="C26" s="314"/>
      <c r="D26" s="314"/>
      <c r="E26" s="314"/>
      <c r="F26" s="314"/>
      <c r="G26" s="314"/>
      <c r="H26" s="314"/>
      <c r="I26" s="314"/>
      <c r="J26" s="314"/>
      <c r="K26" s="314"/>
      <c r="L26" s="314"/>
      <c r="M26" s="314"/>
      <c r="N26" s="314"/>
      <c r="O26" s="302"/>
      <c r="P26" s="302"/>
      <c r="Q26" s="302"/>
      <c r="R26" s="302"/>
      <c r="S26" s="302"/>
      <c r="T26" s="302"/>
      <c r="U26" s="302"/>
      <c r="V26" s="302"/>
      <c r="W26" s="302"/>
      <c r="X26" s="302"/>
      <c r="Y26" s="302"/>
      <c r="Z26" s="302"/>
      <c r="AA26" s="302"/>
      <c r="AB26" s="302"/>
      <c r="AC26" s="302"/>
      <c r="AD26" s="302"/>
      <c r="AE26" s="302"/>
      <c r="AF26" s="302"/>
      <c r="AG26" s="302"/>
      <c r="AH26" s="302"/>
    </row>
    <row r="27" spans="1:34" s="299" customFormat="1" ht="22.5" customHeight="1" x14ac:dyDescent="0.15">
      <c r="A27" s="304"/>
      <c r="B27" s="299" t="s">
        <v>502</v>
      </c>
      <c r="M27" s="300"/>
      <c r="N27" s="300"/>
      <c r="Q27" s="313"/>
    </row>
    <row r="28" spans="1:34" ht="24" customHeight="1" thickBot="1" x14ac:dyDescent="0.2">
      <c r="A28" s="308"/>
      <c r="B28" s="1392" t="s">
        <v>494</v>
      </c>
      <c r="C28" s="1392"/>
      <c r="D28" s="1419" t="s">
        <v>503</v>
      </c>
      <c r="E28" s="1419"/>
      <c r="F28" s="1419"/>
      <c r="G28" s="1419"/>
      <c r="H28" s="1419" t="s">
        <v>494</v>
      </c>
      <c r="I28" s="1419"/>
      <c r="J28" s="1419" t="s">
        <v>503</v>
      </c>
      <c r="K28" s="1419"/>
      <c r="L28" s="1419"/>
    </row>
    <row r="29" spans="1:34" ht="24" customHeight="1" thickTop="1" x14ac:dyDescent="0.15">
      <c r="A29" s="308"/>
      <c r="B29" s="1408"/>
      <c r="C29" s="1409"/>
      <c r="D29" s="1430" t="s">
        <v>504</v>
      </c>
      <c r="E29" s="1430"/>
      <c r="F29" s="1430"/>
      <c r="G29" s="1430"/>
      <c r="H29" s="1412"/>
      <c r="I29" s="1412"/>
      <c r="J29" s="1431" t="s">
        <v>505</v>
      </c>
      <c r="K29" s="1431"/>
      <c r="L29" s="1431"/>
    </row>
    <row r="30" spans="1:34" ht="23.85" customHeight="1" x14ac:dyDescent="0.15">
      <c r="A30" s="308"/>
      <c r="B30" s="1410"/>
      <c r="C30" s="1411"/>
      <c r="D30" s="1432"/>
      <c r="E30" s="1432"/>
      <c r="F30" s="1432"/>
      <c r="G30" s="1432"/>
      <c r="H30" s="1412"/>
      <c r="I30" s="1412"/>
      <c r="J30" s="1433" t="s">
        <v>506</v>
      </c>
      <c r="K30" s="1433"/>
      <c r="L30" s="1433"/>
    </row>
    <row r="31" spans="1:34" ht="39.4" customHeight="1" x14ac:dyDescent="0.15">
      <c r="A31" s="308"/>
      <c r="B31" s="1412"/>
      <c r="C31" s="1412"/>
      <c r="D31" s="1432" t="s">
        <v>507</v>
      </c>
      <c r="E31" s="1432"/>
      <c r="F31" s="1432"/>
      <c r="G31" s="1432"/>
      <c r="H31" s="1412"/>
      <c r="I31" s="1412"/>
      <c r="J31" s="1433" t="s">
        <v>508</v>
      </c>
      <c r="K31" s="1433"/>
      <c r="L31" s="1433"/>
    </row>
    <row r="32" spans="1:34" ht="24" customHeight="1" x14ac:dyDescent="0.15">
      <c r="A32" s="308"/>
      <c r="B32" s="1412"/>
      <c r="C32" s="1412"/>
      <c r="D32" s="1432" t="s">
        <v>509</v>
      </c>
      <c r="E32" s="1432"/>
      <c r="F32" s="1432"/>
      <c r="G32" s="1432"/>
      <c r="H32" s="1412" t="s">
        <v>69</v>
      </c>
      <c r="I32" s="1412"/>
      <c r="J32" s="1433" t="s">
        <v>510</v>
      </c>
      <c r="K32" s="1433"/>
      <c r="L32" s="1433"/>
    </row>
    <row r="33" spans="1:34" ht="24" customHeight="1" x14ac:dyDescent="0.15">
      <c r="A33" s="308"/>
      <c r="B33" s="1412"/>
      <c r="C33" s="1412"/>
      <c r="D33" s="1432" t="s">
        <v>511</v>
      </c>
      <c r="E33" s="1432"/>
      <c r="F33" s="1432"/>
      <c r="G33" s="1432"/>
      <c r="H33" s="1408" t="s">
        <v>69</v>
      </c>
      <c r="I33" s="1409"/>
      <c r="J33" s="573" t="s">
        <v>944</v>
      </c>
      <c r="K33" s="573"/>
      <c r="L33" s="573"/>
    </row>
    <row r="34" spans="1:34" ht="24" customHeight="1" x14ac:dyDescent="0.15">
      <c r="A34" s="308"/>
      <c r="B34" s="1412"/>
      <c r="C34" s="1412"/>
      <c r="D34" s="1432" t="s">
        <v>512</v>
      </c>
      <c r="E34" s="1432"/>
      <c r="F34" s="1432"/>
      <c r="G34" s="1432"/>
      <c r="H34" s="1410"/>
      <c r="I34" s="1411"/>
      <c r="J34" s="1434"/>
      <c r="K34" s="1435"/>
      <c r="L34" s="1436"/>
    </row>
    <row r="35" spans="1:34" ht="20.100000000000001" customHeight="1" x14ac:dyDescent="0.15">
      <c r="A35" s="308"/>
      <c r="B35" s="314"/>
      <c r="C35" s="314"/>
      <c r="D35" s="314"/>
      <c r="E35" s="314"/>
      <c r="F35" s="314"/>
      <c r="G35" s="314"/>
      <c r="H35" s="314"/>
      <c r="I35" s="314"/>
      <c r="J35" s="314"/>
      <c r="K35" s="314"/>
      <c r="L35" s="314"/>
      <c r="M35" s="314"/>
      <c r="N35" s="314"/>
      <c r="O35" s="302"/>
      <c r="P35" s="302"/>
      <c r="Q35" s="302"/>
      <c r="R35" s="302"/>
      <c r="S35" s="302"/>
      <c r="T35" s="302"/>
      <c r="U35" s="302"/>
      <c r="V35" s="302"/>
      <c r="W35" s="302"/>
      <c r="X35" s="302"/>
      <c r="Y35" s="302"/>
      <c r="Z35" s="302"/>
      <c r="AA35" s="302"/>
      <c r="AB35" s="302"/>
      <c r="AC35" s="302"/>
      <c r="AD35" s="302"/>
      <c r="AE35" s="302"/>
      <c r="AF35" s="302"/>
      <c r="AG35" s="302"/>
      <c r="AH35" s="302"/>
    </row>
    <row r="36" spans="1:34" s="299" customFormat="1" ht="22.5" customHeight="1" x14ac:dyDescent="0.15">
      <c r="A36" s="304"/>
      <c r="B36" s="299" t="s">
        <v>513</v>
      </c>
      <c r="M36" s="300"/>
      <c r="N36" s="300"/>
      <c r="Q36" s="313"/>
    </row>
    <row r="37" spans="1:34" ht="24" customHeight="1" thickBot="1" x14ac:dyDescent="0.2">
      <c r="A37" s="308"/>
      <c r="B37" s="1392" t="s">
        <v>494</v>
      </c>
      <c r="C37" s="1392"/>
      <c r="D37" s="1419" t="s">
        <v>514</v>
      </c>
      <c r="E37" s="1419"/>
      <c r="F37" s="1419"/>
      <c r="G37" s="1419" t="s">
        <v>494</v>
      </c>
      <c r="H37" s="1419"/>
      <c r="I37" s="1438" t="s">
        <v>514</v>
      </c>
      <c r="J37" s="1439"/>
      <c r="K37" s="1439"/>
      <c r="L37" s="1440"/>
    </row>
    <row r="38" spans="1:34" ht="24" customHeight="1" thickTop="1" x14ac:dyDescent="0.15">
      <c r="A38" s="308"/>
      <c r="B38" s="1412"/>
      <c r="C38" s="1412"/>
      <c r="D38" s="1430" t="s">
        <v>515</v>
      </c>
      <c r="E38" s="1430"/>
      <c r="F38" s="1430"/>
      <c r="G38" s="1412" t="s">
        <v>69</v>
      </c>
      <c r="H38" s="1412"/>
      <c r="I38" s="1441" t="s">
        <v>516</v>
      </c>
      <c r="J38" s="1442"/>
      <c r="K38" s="1442"/>
      <c r="L38" s="1443"/>
    </row>
    <row r="39" spans="1:34" ht="23.85" customHeight="1" x14ac:dyDescent="0.15">
      <c r="A39" s="308"/>
      <c r="B39" s="1412"/>
      <c r="C39" s="1412"/>
      <c r="D39" s="1432" t="s">
        <v>517</v>
      </c>
      <c r="E39" s="1432"/>
      <c r="F39" s="1432"/>
      <c r="G39" s="1412" t="s">
        <v>69</v>
      </c>
      <c r="H39" s="1412"/>
      <c r="I39" s="503" t="s">
        <v>946</v>
      </c>
      <c r="J39" s="1444"/>
      <c r="K39" s="1444"/>
      <c r="L39" s="504" t="s">
        <v>947</v>
      </c>
    </row>
    <row r="40" spans="1:34" ht="92.65" customHeight="1" x14ac:dyDescent="0.15">
      <c r="A40" s="308"/>
      <c r="B40" s="1402" t="s">
        <v>518</v>
      </c>
      <c r="C40" s="1402"/>
      <c r="D40" s="1402"/>
      <c r="E40" s="1402"/>
      <c r="F40" s="1402"/>
      <c r="G40" s="1402"/>
      <c r="H40" s="1402"/>
      <c r="I40" s="1402"/>
      <c r="J40" s="1402"/>
      <c r="K40" s="1402"/>
      <c r="L40" s="302"/>
      <c r="M40" s="302"/>
      <c r="N40" s="302"/>
    </row>
    <row r="41" spans="1:34" ht="20.100000000000001" customHeight="1" x14ac:dyDescent="0.15">
      <c r="A41" s="308"/>
      <c r="B41" s="314"/>
      <c r="C41" s="314"/>
      <c r="D41" s="314"/>
      <c r="E41" s="314"/>
      <c r="F41" s="314"/>
      <c r="G41" s="314"/>
      <c r="H41" s="314"/>
      <c r="I41" s="314"/>
      <c r="J41" s="314"/>
      <c r="K41" s="314"/>
      <c r="L41" s="314"/>
      <c r="M41" s="314"/>
      <c r="N41" s="314"/>
    </row>
    <row r="42" spans="1:34" s="299" customFormat="1" ht="22.5" customHeight="1" x14ac:dyDescent="0.15">
      <c r="A42" s="304"/>
      <c r="B42" s="299" t="s">
        <v>519</v>
      </c>
      <c r="M42" s="300"/>
      <c r="N42" s="300"/>
      <c r="Q42" s="313"/>
    </row>
    <row r="43" spans="1:34" ht="24" customHeight="1" x14ac:dyDescent="0.15">
      <c r="A43" s="308"/>
      <c r="B43" s="1399" t="s">
        <v>520</v>
      </c>
      <c r="C43" s="1399"/>
      <c r="D43" s="1399"/>
      <c r="E43" s="1399"/>
      <c r="F43" s="1399"/>
      <c r="G43" s="1399"/>
      <c r="H43" s="1399"/>
      <c r="I43" s="1399"/>
      <c r="J43" s="1399"/>
      <c r="K43" s="1399"/>
      <c r="L43" s="1399"/>
      <c r="M43" s="1399"/>
      <c r="N43" s="1399"/>
    </row>
    <row r="44" spans="1:34" ht="24" customHeight="1" x14ac:dyDescent="0.15">
      <c r="A44" s="308"/>
      <c r="B44" s="1432" t="s">
        <v>455</v>
      </c>
      <c r="C44" s="1432"/>
      <c r="D44" s="1432"/>
      <c r="E44" s="1432"/>
      <c r="F44" s="1432"/>
      <c r="G44" s="1432"/>
      <c r="H44" s="319" t="s">
        <v>521</v>
      </c>
      <c r="I44" s="319" t="s">
        <v>522</v>
      </c>
      <c r="J44" s="319" t="s">
        <v>523</v>
      </c>
      <c r="K44" s="319" t="s">
        <v>524</v>
      </c>
      <c r="L44" s="319" t="s">
        <v>525</v>
      </c>
      <c r="M44" s="319" t="s">
        <v>526</v>
      </c>
      <c r="N44" s="319" t="s">
        <v>527</v>
      </c>
    </row>
    <row r="45" spans="1:34" ht="23.85" customHeight="1" x14ac:dyDescent="0.15">
      <c r="A45" s="308"/>
      <c r="B45" s="1399" t="s">
        <v>528</v>
      </c>
      <c r="C45" s="1399"/>
      <c r="D45" s="1399"/>
      <c r="E45" s="1399"/>
      <c r="F45" s="1399"/>
      <c r="G45" s="1399"/>
      <c r="H45" s="567"/>
      <c r="I45" s="567"/>
      <c r="J45" s="567"/>
      <c r="K45" s="567"/>
      <c r="L45" s="567"/>
      <c r="M45" s="567"/>
      <c r="N45" s="567" t="s">
        <v>69</v>
      </c>
    </row>
    <row r="46" spans="1:34" ht="24" customHeight="1" x14ac:dyDescent="0.15">
      <c r="A46" s="308"/>
      <c r="B46" s="1399" t="s">
        <v>529</v>
      </c>
      <c r="C46" s="1399"/>
      <c r="D46" s="1399"/>
      <c r="E46" s="1399"/>
      <c r="F46" s="1399"/>
      <c r="G46" s="1399"/>
      <c r="H46" s="567"/>
      <c r="I46" s="567"/>
      <c r="J46" s="567"/>
      <c r="K46" s="567"/>
      <c r="L46" s="567"/>
      <c r="M46" s="567"/>
      <c r="N46" s="567" t="s">
        <v>69</v>
      </c>
    </row>
    <row r="47" spans="1:34" ht="15" customHeight="1" x14ac:dyDescent="0.15">
      <c r="A47" s="308"/>
      <c r="B47" s="1455" t="s">
        <v>530</v>
      </c>
      <c r="C47" s="1456"/>
      <c r="D47" s="1456"/>
      <c r="E47" s="1456"/>
      <c r="F47" s="1456"/>
      <c r="G47" s="1457"/>
      <c r="H47" s="570"/>
      <c r="I47" s="570"/>
      <c r="J47" s="570"/>
      <c r="K47" s="570"/>
      <c r="L47" s="570"/>
      <c r="M47" s="570"/>
      <c r="N47" s="570"/>
    </row>
    <row r="48" spans="1:34" ht="15" customHeight="1" x14ac:dyDescent="0.15">
      <c r="A48" s="308"/>
      <c r="B48" s="1458"/>
      <c r="C48" s="1459"/>
      <c r="D48" s="1459"/>
      <c r="E48" s="1459"/>
      <c r="F48" s="1459"/>
      <c r="G48" s="1460"/>
      <c r="H48" s="570"/>
      <c r="I48" s="570"/>
      <c r="J48" s="570"/>
      <c r="K48" s="570"/>
      <c r="L48" s="570"/>
      <c r="M48" s="570"/>
      <c r="N48" s="570"/>
    </row>
    <row r="49" spans="1:14" ht="15" customHeight="1" x14ac:dyDescent="0.15">
      <c r="A49" s="308"/>
      <c r="B49" s="1461"/>
      <c r="C49" s="1462"/>
      <c r="D49" s="1462"/>
      <c r="E49" s="1462"/>
      <c r="F49" s="1462"/>
      <c r="G49" s="1463"/>
      <c r="H49" s="570"/>
      <c r="I49" s="570"/>
      <c r="J49" s="570"/>
      <c r="K49" s="570"/>
      <c r="L49" s="570"/>
      <c r="M49" s="570"/>
      <c r="N49" s="570"/>
    </row>
    <row r="50" spans="1:14" ht="24" customHeight="1" x14ac:dyDescent="0.15">
      <c r="A50" s="308"/>
      <c r="B50" s="1399" t="s">
        <v>531</v>
      </c>
      <c r="C50" s="1399"/>
      <c r="D50" s="1399"/>
      <c r="E50" s="1399"/>
      <c r="F50" s="1399"/>
      <c r="G50" s="1399"/>
      <c r="H50" s="567"/>
      <c r="I50" s="567"/>
      <c r="J50" s="567"/>
      <c r="K50" s="567"/>
      <c r="L50" s="567"/>
      <c r="M50" s="567"/>
      <c r="N50" s="567" t="s">
        <v>69</v>
      </c>
    </row>
    <row r="51" spans="1:14" ht="24" customHeight="1" x14ac:dyDescent="0.15">
      <c r="A51" s="308"/>
      <c r="B51" s="1399" t="s">
        <v>532</v>
      </c>
      <c r="C51" s="1399"/>
      <c r="D51" s="1399"/>
      <c r="E51" s="1399"/>
      <c r="F51" s="1399"/>
      <c r="G51" s="1399"/>
      <c r="H51" s="320"/>
      <c r="I51" s="567"/>
      <c r="J51" s="567"/>
      <c r="K51" s="567"/>
      <c r="L51" s="567"/>
      <c r="M51" s="567"/>
      <c r="N51" s="320"/>
    </row>
    <row r="52" spans="1:14" ht="22.5" customHeight="1" x14ac:dyDescent="0.15">
      <c r="A52" s="308"/>
      <c r="B52" s="1445" t="s">
        <v>1102</v>
      </c>
      <c r="C52" s="1446"/>
      <c r="D52" s="1446"/>
      <c r="E52" s="1446"/>
      <c r="F52" s="1446"/>
      <c r="G52" s="1446"/>
      <c r="H52" s="1446"/>
      <c r="I52" s="1446"/>
      <c r="J52" s="1446"/>
      <c r="K52" s="1446"/>
      <c r="L52" s="1446"/>
      <c r="M52" s="1446"/>
      <c r="N52" s="1447"/>
    </row>
    <row r="53" spans="1:14" ht="22.5" customHeight="1" x14ac:dyDescent="0.15">
      <c r="A53" s="308"/>
      <c r="B53" s="1448"/>
      <c r="C53" s="1449"/>
      <c r="D53" s="1449"/>
      <c r="E53" s="1449"/>
      <c r="F53" s="1449"/>
      <c r="G53" s="1449"/>
      <c r="H53" s="1449"/>
      <c r="I53" s="1449"/>
      <c r="J53" s="1449"/>
      <c r="K53" s="1449"/>
      <c r="L53" s="1449"/>
      <c r="M53" s="1449"/>
      <c r="N53" s="1450"/>
    </row>
    <row r="54" spans="1:14" ht="22.5" customHeight="1" x14ac:dyDescent="0.15">
      <c r="A54" s="308"/>
      <c r="B54" s="1448"/>
      <c r="C54" s="1449"/>
      <c r="D54" s="1449"/>
      <c r="E54" s="1449"/>
      <c r="F54" s="1449"/>
      <c r="G54" s="1449"/>
      <c r="H54" s="1449"/>
      <c r="I54" s="1449"/>
      <c r="J54" s="1449"/>
      <c r="K54" s="1449"/>
      <c r="L54" s="1449"/>
      <c r="M54" s="1449"/>
      <c r="N54" s="1450"/>
    </row>
    <row r="55" spans="1:14" ht="22.5" customHeight="1" x14ac:dyDescent="0.15">
      <c r="A55" s="308"/>
      <c r="B55" s="1448"/>
      <c r="C55" s="1449"/>
      <c r="D55" s="1449"/>
      <c r="E55" s="1449"/>
      <c r="F55" s="1449"/>
      <c r="G55" s="1449"/>
      <c r="H55" s="1449"/>
      <c r="I55" s="1449"/>
      <c r="J55" s="1449"/>
      <c r="K55" s="1449"/>
      <c r="L55" s="1449"/>
      <c r="M55" s="1449"/>
      <c r="N55" s="1450"/>
    </row>
    <row r="56" spans="1:14" ht="22.5" customHeight="1" x14ac:dyDescent="0.15">
      <c r="A56" s="308"/>
      <c r="B56" s="1448"/>
      <c r="C56" s="1449"/>
      <c r="D56" s="1449"/>
      <c r="E56" s="1449"/>
      <c r="F56" s="1449"/>
      <c r="G56" s="1449"/>
      <c r="H56" s="1449"/>
      <c r="I56" s="1449"/>
      <c r="J56" s="1449"/>
      <c r="K56" s="1449"/>
      <c r="L56" s="1449"/>
      <c r="M56" s="1449"/>
      <c r="N56" s="1450"/>
    </row>
    <row r="57" spans="1:14" ht="22.5" customHeight="1" x14ac:dyDescent="0.15">
      <c r="A57" s="308"/>
      <c r="B57" s="1448"/>
      <c r="C57" s="1449"/>
      <c r="D57" s="1449"/>
      <c r="E57" s="1449"/>
      <c r="F57" s="1449"/>
      <c r="G57" s="1449"/>
      <c r="H57" s="1449"/>
      <c r="I57" s="1449"/>
      <c r="J57" s="1449"/>
      <c r="K57" s="1449"/>
      <c r="L57" s="1449"/>
      <c r="M57" s="1449"/>
      <c r="N57" s="1450"/>
    </row>
    <row r="58" spans="1:14" ht="22.5" customHeight="1" x14ac:dyDescent="0.15">
      <c r="B58" s="1448"/>
      <c r="C58" s="1449"/>
      <c r="D58" s="1449"/>
      <c r="E58" s="1449"/>
      <c r="F58" s="1449"/>
      <c r="G58" s="1449"/>
      <c r="H58" s="1449"/>
      <c r="I58" s="1449"/>
      <c r="J58" s="1449"/>
      <c r="K58" s="1449"/>
      <c r="L58" s="1449"/>
      <c r="M58" s="1449"/>
      <c r="N58" s="1450"/>
    </row>
    <row r="59" spans="1:14" s="322" customFormat="1" ht="22.5" customHeight="1" x14ac:dyDescent="0.15">
      <c r="A59" s="321"/>
      <c r="B59" s="1448"/>
      <c r="C59" s="1449"/>
      <c r="D59" s="1449"/>
      <c r="E59" s="1449"/>
      <c r="F59" s="1449"/>
      <c r="G59" s="1449"/>
      <c r="H59" s="1449"/>
      <c r="I59" s="1449"/>
      <c r="J59" s="1449"/>
      <c r="K59" s="1449"/>
      <c r="L59" s="1449"/>
      <c r="M59" s="1449"/>
      <c r="N59" s="1450"/>
    </row>
    <row r="60" spans="1:14" ht="22.5" customHeight="1" x14ac:dyDescent="0.15">
      <c r="B60" s="1451"/>
      <c r="C60" s="1452"/>
      <c r="D60" s="1452"/>
      <c r="E60" s="1452"/>
      <c r="F60" s="1452"/>
      <c r="G60" s="1452"/>
      <c r="H60" s="1452"/>
      <c r="I60" s="1452"/>
      <c r="J60" s="1452"/>
      <c r="K60" s="1452"/>
      <c r="L60" s="1452"/>
      <c r="M60" s="1452"/>
      <c r="N60" s="1453"/>
    </row>
    <row r="61" spans="1:14" ht="31.5" customHeight="1" x14ac:dyDescent="0.15">
      <c r="A61" s="321"/>
      <c r="B61" s="1454" t="s">
        <v>1064</v>
      </c>
      <c r="C61" s="1454"/>
      <c r="D61" s="1454"/>
      <c r="E61" s="1454"/>
      <c r="F61" s="1454"/>
      <c r="G61" s="1454"/>
      <c r="H61" s="1454"/>
      <c r="I61" s="1454"/>
      <c r="J61" s="1454"/>
      <c r="K61" s="1454"/>
      <c r="L61" s="1454"/>
      <c r="M61" s="1454"/>
      <c r="N61" s="1454"/>
    </row>
    <row r="62" spans="1:14" ht="20.100000000000001" customHeight="1" x14ac:dyDescent="0.15"/>
    <row r="63" spans="1:14" s="299" customFormat="1" ht="22.5" customHeight="1" x14ac:dyDescent="0.15">
      <c r="A63" s="304"/>
      <c r="B63" s="299" t="s">
        <v>533</v>
      </c>
      <c r="M63" s="313"/>
    </row>
    <row r="64" spans="1:14" ht="24" customHeight="1" thickBot="1" x14ac:dyDescent="0.2">
      <c r="A64" s="308"/>
      <c r="B64" s="1392" t="s">
        <v>494</v>
      </c>
      <c r="C64" s="1392"/>
      <c r="D64" s="1392" t="s">
        <v>534</v>
      </c>
      <c r="E64" s="1392"/>
      <c r="F64" s="1392"/>
      <c r="G64" s="1392"/>
      <c r="H64" s="1392"/>
      <c r="I64" s="1392"/>
      <c r="J64" s="1392"/>
      <c r="K64" s="1392"/>
    </row>
    <row r="65" spans="1:11" ht="23.1" customHeight="1" thickTop="1" x14ac:dyDescent="0.15">
      <c r="A65" s="308"/>
      <c r="B65" s="1412" t="s">
        <v>69</v>
      </c>
      <c r="C65" s="1412"/>
      <c r="D65" s="1431" t="s">
        <v>535</v>
      </c>
      <c r="E65" s="1431"/>
      <c r="F65" s="1431"/>
      <c r="G65" s="1431"/>
      <c r="H65" s="1431"/>
      <c r="I65" s="1431"/>
      <c r="J65" s="1431"/>
      <c r="K65" s="1431"/>
    </row>
    <row r="66" spans="1:11" ht="23.1" customHeight="1" x14ac:dyDescent="0.15">
      <c r="A66" s="308"/>
      <c r="B66" s="1412"/>
      <c r="C66" s="1412"/>
      <c r="D66" s="1433" t="s">
        <v>536</v>
      </c>
      <c r="E66" s="1433"/>
      <c r="F66" s="1433"/>
      <c r="G66" s="1433"/>
      <c r="H66" s="1433"/>
      <c r="I66" s="1433"/>
      <c r="J66" s="1433"/>
      <c r="K66" s="1433"/>
    </row>
    <row r="67" spans="1:11" ht="23.1" customHeight="1" x14ac:dyDescent="0.15">
      <c r="A67" s="308"/>
      <c r="B67" s="1412" t="s">
        <v>69</v>
      </c>
      <c r="C67" s="1412"/>
      <c r="D67" s="1433" t="s">
        <v>537</v>
      </c>
      <c r="E67" s="1433"/>
      <c r="F67" s="1433"/>
      <c r="G67" s="1433"/>
      <c r="H67" s="1433"/>
      <c r="I67" s="1433"/>
      <c r="J67" s="1433"/>
      <c r="K67" s="1433"/>
    </row>
    <row r="68" spans="1:11" ht="23.1" customHeight="1" x14ac:dyDescent="0.15">
      <c r="B68" s="1412" t="s">
        <v>69</v>
      </c>
      <c r="C68" s="1412"/>
      <c r="D68" s="1433" t="s">
        <v>538</v>
      </c>
      <c r="E68" s="1433"/>
      <c r="F68" s="1433"/>
      <c r="G68" s="1433"/>
      <c r="H68" s="1433"/>
      <c r="I68" s="1433"/>
      <c r="J68" s="1433"/>
      <c r="K68" s="1433"/>
    </row>
    <row r="69" spans="1:11" ht="23.1" customHeight="1" x14ac:dyDescent="0.15">
      <c r="B69" s="1412" t="s">
        <v>69</v>
      </c>
      <c r="C69" s="1412"/>
      <c r="D69" s="1433" t="s">
        <v>539</v>
      </c>
      <c r="E69" s="1433"/>
      <c r="F69" s="1433"/>
      <c r="G69" s="1433"/>
      <c r="H69" s="1433"/>
      <c r="I69" s="1433"/>
      <c r="J69" s="1433"/>
      <c r="K69" s="1433"/>
    </row>
    <row r="70" spans="1:11" ht="23.1" customHeight="1" x14ac:dyDescent="0.15">
      <c r="B70" s="1412" t="s">
        <v>69</v>
      </c>
      <c r="C70" s="1412"/>
      <c r="D70" s="505" t="s">
        <v>948</v>
      </c>
      <c r="E70" s="503"/>
      <c r="F70" s="1444"/>
      <c r="G70" s="1444"/>
      <c r="H70" s="1444"/>
      <c r="I70" s="1444"/>
      <c r="J70" s="1444"/>
      <c r="K70" s="504" t="s">
        <v>949</v>
      </c>
    </row>
    <row r="71" spans="1:11" ht="20.100000000000001" customHeight="1" x14ac:dyDescent="0.15"/>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9" fitToHeight="0" orientation="portrait" blackAndWhite="1" verticalDpi="1200"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H58"/>
  <sheetViews>
    <sheetView view="pageBreakPreview" zoomScale="85" zoomScaleNormal="100" zoomScaleSheetLayoutView="85" workbookViewId="0">
      <selection activeCell="B6" sqref="B6:M6"/>
    </sheetView>
  </sheetViews>
  <sheetFormatPr defaultColWidth="4.125" defaultRowHeight="18" customHeight="1" x14ac:dyDescent="0.15"/>
  <cols>
    <col min="1" max="1" width="1.875" style="301" customWidth="1"/>
    <col min="2" max="14" width="9.625" style="301" customWidth="1"/>
    <col min="15" max="15" width="2.625" style="301" customWidth="1"/>
    <col min="16" max="16" width="5.875" style="301" customWidth="1"/>
    <col min="17" max="122" width="4.625" style="301" customWidth="1"/>
    <col min="123" max="255" width="8.625" style="301" customWidth="1"/>
    <col min="256" max="16384" width="4.125" style="301"/>
  </cols>
  <sheetData>
    <row r="2" spans="1:34" ht="19.7" customHeight="1" x14ac:dyDescent="0.15">
      <c r="A2" s="304" t="s">
        <v>540</v>
      </c>
      <c r="B2" s="305"/>
      <c r="C2" s="305"/>
      <c r="D2" s="305"/>
      <c r="E2" s="305"/>
      <c r="F2" s="305"/>
      <c r="G2" s="305"/>
      <c r="H2" s="305"/>
      <c r="I2" s="305"/>
    </row>
    <row r="3" spans="1:34" ht="74.45" customHeight="1" x14ac:dyDescent="0.15">
      <c r="A3" s="308"/>
      <c r="B3" s="1413" t="s">
        <v>541</v>
      </c>
      <c r="C3" s="1413"/>
      <c r="D3" s="1413"/>
      <c r="E3" s="1413"/>
      <c r="F3" s="1413"/>
      <c r="G3" s="1413"/>
      <c r="H3" s="1413"/>
      <c r="I3" s="1413"/>
      <c r="J3" s="1413"/>
      <c r="K3" s="1413"/>
      <c r="L3" s="1413"/>
      <c r="M3" s="1413"/>
      <c r="N3" s="1413"/>
      <c r="O3" s="302"/>
      <c r="P3" s="302"/>
      <c r="Q3" s="302"/>
      <c r="R3" s="302"/>
      <c r="S3" s="302"/>
      <c r="T3" s="302"/>
      <c r="U3" s="302"/>
      <c r="V3" s="302"/>
      <c r="W3" s="302"/>
      <c r="X3" s="302"/>
      <c r="Y3" s="302"/>
      <c r="Z3" s="302"/>
      <c r="AA3" s="302"/>
      <c r="AB3" s="302"/>
      <c r="AC3" s="302"/>
      <c r="AD3" s="302"/>
      <c r="AE3" s="302"/>
      <c r="AF3" s="302"/>
      <c r="AG3" s="302"/>
      <c r="AH3" s="302"/>
    </row>
    <row r="4" spans="1:34" ht="20.100000000000001" customHeight="1" x14ac:dyDescent="0.15">
      <c r="A4" s="308"/>
      <c r="B4" s="309"/>
      <c r="C4" s="309"/>
      <c r="D4" s="310"/>
      <c r="E4" s="310"/>
      <c r="F4" s="310"/>
      <c r="G4" s="310"/>
      <c r="H4" s="311"/>
      <c r="I4" s="311"/>
      <c r="J4" s="310"/>
      <c r="K4" s="310"/>
      <c r="L4" s="310"/>
      <c r="M4" s="312"/>
    </row>
    <row r="5" spans="1:34" ht="20.25" customHeight="1" x14ac:dyDescent="0.15">
      <c r="A5" s="304"/>
      <c r="B5" s="299" t="s">
        <v>542</v>
      </c>
      <c r="C5" s="299"/>
      <c r="F5" s="306"/>
      <c r="G5" s="306"/>
      <c r="H5" s="307"/>
      <c r="I5" s="307"/>
    </row>
    <row r="6" spans="1:34" ht="30.75" customHeight="1" x14ac:dyDescent="0.15">
      <c r="A6" s="308"/>
      <c r="B6" s="1414"/>
      <c r="C6" s="1415"/>
      <c r="D6" s="1415"/>
      <c r="E6" s="1415"/>
      <c r="F6" s="1415"/>
      <c r="G6" s="1415"/>
      <c r="H6" s="1415"/>
      <c r="I6" s="1415"/>
      <c r="J6" s="1415"/>
      <c r="K6" s="1415"/>
      <c r="L6" s="1415"/>
      <c r="M6" s="1416"/>
    </row>
    <row r="7" spans="1:34" ht="20.100000000000001" customHeight="1" x14ac:dyDescent="0.15">
      <c r="A7" s="308"/>
      <c r="B7" s="309"/>
      <c r="C7" s="309"/>
      <c r="D7" s="310"/>
      <c r="E7" s="310"/>
      <c r="F7" s="310"/>
      <c r="G7" s="310"/>
      <c r="H7" s="311"/>
      <c r="I7" s="311"/>
      <c r="J7" s="310"/>
      <c r="K7" s="310"/>
      <c r="L7" s="310"/>
      <c r="M7" s="312"/>
    </row>
    <row r="8" spans="1:34" s="299" customFormat="1" ht="22.5" customHeight="1" x14ac:dyDescent="0.15">
      <c r="A8" s="304"/>
      <c r="B8" s="299" t="s">
        <v>543</v>
      </c>
      <c r="M8" s="300"/>
      <c r="N8" s="300"/>
      <c r="Q8" s="313"/>
    </row>
    <row r="9" spans="1:34" ht="24" customHeight="1" x14ac:dyDescent="0.15">
      <c r="A9" s="308"/>
      <c r="B9" s="1417" t="s">
        <v>482</v>
      </c>
      <c r="C9" s="1417"/>
      <c r="D9" s="1417"/>
      <c r="E9" s="1417"/>
      <c r="F9" s="1418" t="s">
        <v>483</v>
      </c>
      <c r="G9" s="1418"/>
      <c r="H9" s="1418" t="s">
        <v>484</v>
      </c>
      <c r="I9" s="1418"/>
      <c r="J9" s="1418"/>
      <c r="K9" s="1418"/>
    </row>
    <row r="10" spans="1:34" ht="49.5" customHeight="1" thickBot="1" x14ac:dyDescent="0.2">
      <c r="A10" s="308"/>
      <c r="B10" s="1392"/>
      <c r="C10" s="1392"/>
      <c r="D10" s="1392"/>
      <c r="E10" s="1392"/>
      <c r="F10" s="1419"/>
      <c r="G10" s="1419"/>
      <c r="H10" s="1422" t="s">
        <v>486</v>
      </c>
      <c r="I10" s="1422"/>
      <c r="J10" s="1422" t="s">
        <v>487</v>
      </c>
      <c r="K10" s="1422"/>
    </row>
    <row r="11" spans="1:34" ht="24" customHeight="1" thickTop="1" x14ac:dyDescent="0.15">
      <c r="A11" s="308"/>
      <c r="B11" s="1427" t="str">
        <f>"（自協定）"&amp;はじめに!D5</f>
        <v>（自協定）</v>
      </c>
      <c r="C11" s="1427" t="s">
        <v>490</v>
      </c>
      <c r="D11" s="1427" t="s">
        <v>490</v>
      </c>
      <c r="E11" s="1427" t="s">
        <v>490</v>
      </c>
      <c r="F11" s="1466">
        <f>別紙１④!$C$63/100</f>
        <v>0</v>
      </c>
      <c r="G11" s="1466"/>
      <c r="H11" s="1429"/>
      <c r="I11" s="1429"/>
      <c r="J11" s="1429"/>
      <c r="K11" s="1429"/>
    </row>
    <row r="12" spans="1:34" ht="24" customHeight="1" x14ac:dyDescent="0.15">
      <c r="A12" s="308"/>
      <c r="B12" s="1423"/>
      <c r="C12" s="1423"/>
      <c r="D12" s="1423"/>
      <c r="E12" s="1423"/>
      <c r="F12" s="1464"/>
      <c r="G12" s="1464"/>
      <c r="H12" s="1412"/>
      <c r="I12" s="1412"/>
      <c r="J12" s="1412"/>
      <c r="K12" s="1412"/>
    </row>
    <row r="13" spans="1:34" ht="24" customHeight="1" x14ac:dyDescent="0.15">
      <c r="A13" s="308"/>
      <c r="B13" s="1423"/>
      <c r="C13" s="1423"/>
      <c r="D13" s="1423"/>
      <c r="E13" s="1423"/>
      <c r="F13" s="1464"/>
      <c r="G13" s="1464"/>
      <c r="H13" s="1412"/>
      <c r="I13" s="1412"/>
      <c r="J13" s="1412"/>
      <c r="K13" s="1412"/>
    </row>
    <row r="14" spans="1:34" ht="24" customHeight="1" x14ac:dyDescent="0.15">
      <c r="A14" s="308"/>
      <c r="B14" s="1423"/>
      <c r="C14" s="1423"/>
      <c r="D14" s="1423"/>
      <c r="E14" s="1423"/>
      <c r="F14" s="1464"/>
      <c r="G14" s="1464"/>
      <c r="H14" s="1412"/>
      <c r="I14" s="1412"/>
      <c r="J14" s="1412" t="s">
        <v>69</v>
      </c>
      <c r="K14" s="1412"/>
    </row>
    <row r="15" spans="1:34" ht="24" customHeight="1" x14ac:dyDescent="0.15">
      <c r="A15" s="308"/>
      <c r="B15" s="1399" t="s">
        <v>491</v>
      </c>
      <c r="C15" s="1399" t="s">
        <v>491</v>
      </c>
      <c r="D15" s="1399" t="s">
        <v>491</v>
      </c>
      <c r="E15" s="1399" t="s">
        <v>491</v>
      </c>
      <c r="F15" s="1465">
        <f>SUM(F11:G14)</f>
        <v>0</v>
      </c>
      <c r="G15" s="1465"/>
      <c r="H15" s="1426"/>
      <c r="I15" s="1426"/>
      <c r="J15" s="1426"/>
      <c r="K15" s="1426"/>
    </row>
    <row r="16" spans="1:34" ht="51.4" customHeight="1" x14ac:dyDescent="0.15">
      <c r="A16" s="308"/>
      <c r="B16" s="1402" t="s">
        <v>544</v>
      </c>
      <c r="C16" s="1402"/>
      <c r="D16" s="1402"/>
      <c r="E16" s="1402"/>
      <c r="F16" s="1402"/>
      <c r="G16" s="1402"/>
      <c r="H16" s="1402"/>
      <c r="I16" s="1402"/>
      <c r="J16" s="1402"/>
      <c r="K16" s="14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row>
    <row r="17" spans="1:34" ht="20.100000000000001" customHeight="1" x14ac:dyDescent="0.15">
      <c r="A17" s="308"/>
      <c r="B17" s="314"/>
      <c r="C17" s="314"/>
      <c r="D17" s="314"/>
      <c r="E17" s="314"/>
      <c r="F17" s="314"/>
      <c r="G17" s="314"/>
      <c r="H17" s="314"/>
      <c r="I17" s="314"/>
      <c r="J17" s="314"/>
      <c r="K17" s="314"/>
      <c r="L17" s="314"/>
      <c r="M17" s="314"/>
      <c r="N17" s="314"/>
      <c r="O17" s="302"/>
      <c r="P17" s="302"/>
      <c r="Q17" s="302"/>
      <c r="R17" s="302"/>
      <c r="S17" s="302"/>
      <c r="T17" s="302"/>
      <c r="U17" s="302"/>
      <c r="V17" s="302"/>
      <c r="W17" s="302"/>
      <c r="X17" s="302"/>
      <c r="Y17" s="302"/>
      <c r="Z17" s="302"/>
      <c r="AA17" s="302"/>
      <c r="AB17" s="302"/>
      <c r="AC17" s="302"/>
      <c r="AD17" s="302"/>
      <c r="AE17" s="302"/>
      <c r="AF17" s="302"/>
      <c r="AG17" s="302"/>
      <c r="AH17" s="302"/>
    </row>
    <row r="18" spans="1:34" s="299" customFormat="1" ht="22.5" customHeight="1" x14ac:dyDescent="0.15">
      <c r="A18" s="304"/>
      <c r="B18" s="299" t="s">
        <v>545</v>
      </c>
      <c r="M18" s="300"/>
      <c r="N18" s="300"/>
      <c r="Q18" s="313"/>
    </row>
    <row r="19" spans="1:34" ht="24" customHeight="1" thickBot="1" x14ac:dyDescent="0.2">
      <c r="A19" s="308"/>
      <c r="B19" s="1392" t="s">
        <v>494</v>
      </c>
      <c r="C19" s="1392"/>
      <c r="D19" s="1419"/>
      <c r="E19" s="1419"/>
      <c r="F19" s="1419"/>
      <c r="G19" s="1419"/>
      <c r="H19" s="1419" t="s">
        <v>494</v>
      </c>
      <c r="I19" s="1419"/>
      <c r="J19" s="1419"/>
      <c r="K19" s="1419"/>
      <c r="L19" s="1419"/>
      <c r="M19" s="1419"/>
    </row>
    <row r="20" spans="1:34" ht="23.85" customHeight="1" thickTop="1" x14ac:dyDescent="0.15">
      <c r="A20" s="308"/>
      <c r="B20" s="1412" t="s">
        <v>69</v>
      </c>
      <c r="C20" s="1412"/>
      <c r="D20" s="1430" t="s">
        <v>495</v>
      </c>
      <c r="E20" s="1430"/>
      <c r="F20" s="1430"/>
      <c r="G20" s="1430"/>
      <c r="H20" s="1412" t="s">
        <v>69</v>
      </c>
      <c r="I20" s="1412"/>
      <c r="J20" s="1431" t="s">
        <v>496</v>
      </c>
      <c r="K20" s="1431"/>
      <c r="L20" s="1431"/>
      <c r="M20" s="1431"/>
    </row>
    <row r="21" spans="1:34" ht="24" customHeight="1" x14ac:dyDescent="0.15">
      <c r="A21" s="308"/>
      <c r="B21" s="1412"/>
      <c r="C21" s="1412"/>
      <c r="D21" s="1432" t="s">
        <v>497</v>
      </c>
      <c r="E21" s="1432"/>
      <c r="F21" s="1432"/>
      <c r="G21" s="1432"/>
      <c r="H21" s="1412" t="s">
        <v>69</v>
      </c>
      <c r="I21" s="1412"/>
      <c r="J21" s="1433" t="s">
        <v>498</v>
      </c>
      <c r="K21" s="1433"/>
      <c r="L21" s="1433"/>
      <c r="M21" s="1433"/>
    </row>
    <row r="22" spans="1:34" ht="24" customHeight="1" x14ac:dyDescent="0.15">
      <c r="A22" s="308"/>
      <c r="B22" s="1412"/>
      <c r="C22" s="1412"/>
      <c r="D22" s="1432" t="s">
        <v>546</v>
      </c>
      <c r="E22" s="1432"/>
      <c r="F22" s="1432"/>
      <c r="G22" s="1432"/>
      <c r="H22" s="1408"/>
      <c r="I22" s="1409"/>
      <c r="J22" s="1468" t="s">
        <v>950</v>
      </c>
      <c r="K22" s="1469"/>
      <c r="L22" s="1469"/>
      <c r="M22" s="1470"/>
    </row>
    <row r="23" spans="1:34" ht="24" customHeight="1" x14ac:dyDescent="0.15">
      <c r="A23" s="308"/>
      <c r="B23" s="1412"/>
      <c r="C23" s="1412"/>
      <c r="D23" s="1432" t="s">
        <v>500</v>
      </c>
      <c r="E23" s="1432"/>
      <c r="F23" s="1432"/>
      <c r="G23" s="1432"/>
      <c r="H23" s="1410"/>
      <c r="I23" s="1411"/>
      <c r="J23" s="1471"/>
      <c r="K23" s="1472"/>
      <c r="L23" s="1472"/>
      <c r="M23" s="1473"/>
    </row>
    <row r="24" spans="1:34" ht="108.4" customHeight="1" x14ac:dyDescent="0.15">
      <c r="A24" s="308"/>
      <c r="B24" s="1467" t="s">
        <v>1103</v>
      </c>
      <c r="C24" s="1467"/>
      <c r="D24" s="1467"/>
      <c r="E24" s="1467"/>
      <c r="F24" s="1467"/>
      <c r="G24" s="1467"/>
      <c r="H24" s="1467"/>
      <c r="I24" s="1467"/>
      <c r="J24" s="1467"/>
      <c r="K24" s="1467"/>
      <c r="L24" s="1467"/>
      <c r="M24" s="1467"/>
    </row>
    <row r="25" spans="1:34" ht="25.7" customHeight="1" x14ac:dyDescent="0.15">
      <c r="A25" s="308"/>
      <c r="B25" s="1402" t="s">
        <v>501</v>
      </c>
      <c r="C25" s="1402"/>
      <c r="D25" s="1402"/>
      <c r="E25" s="1402"/>
      <c r="F25" s="1402"/>
      <c r="G25" s="1402"/>
      <c r="H25" s="1402"/>
      <c r="I25" s="1402"/>
      <c r="J25" s="1402"/>
      <c r="K25" s="1402"/>
      <c r="L25" s="1402"/>
      <c r="M25" s="1402"/>
      <c r="N25" s="302"/>
      <c r="O25" s="302"/>
      <c r="P25" s="302"/>
      <c r="Q25" s="302"/>
      <c r="R25" s="302"/>
      <c r="S25" s="302"/>
      <c r="T25" s="302"/>
      <c r="U25" s="302"/>
      <c r="V25" s="302"/>
      <c r="W25" s="302"/>
      <c r="X25" s="302"/>
      <c r="Y25" s="302"/>
      <c r="Z25" s="302"/>
      <c r="AA25" s="302"/>
      <c r="AB25" s="302"/>
      <c r="AC25" s="302"/>
      <c r="AD25" s="302"/>
      <c r="AE25" s="302"/>
      <c r="AF25" s="302"/>
      <c r="AG25" s="302"/>
      <c r="AH25" s="302"/>
    </row>
    <row r="26" spans="1:34" ht="20.100000000000001" customHeight="1" x14ac:dyDescent="0.15">
      <c r="A26" s="308"/>
      <c r="B26" s="314"/>
      <c r="C26" s="314"/>
      <c r="D26" s="314"/>
      <c r="E26" s="314"/>
      <c r="F26" s="314"/>
      <c r="G26" s="314"/>
      <c r="H26" s="314"/>
      <c r="I26" s="314"/>
      <c r="J26" s="314"/>
      <c r="K26" s="314"/>
      <c r="L26" s="314"/>
      <c r="M26" s="314"/>
      <c r="N26" s="314"/>
      <c r="O26" s="302"/>
      <c r="P26" s="302"/>
      <c r="Q26" s="302"/>
      <c r="R26" s="302"/>
      <c r="S26" s="302"/>
      <c r="T26" s="302"/>
      <c r="U26" s="302"/>
      <c r="V26" s="302"/>
      <c r="W26" s="302"/>
      <c r="X26" s="302"/>
      <c r="Y26" s="302"/>
      <c r="Z26" s="302"/>
      <c r="AA26" s="302"/>
      <c r="AB26" s="302"/>
      <c r="AC26" s="302"/>
      <c r="AD26" s="302"/>
      <c r="AE26" s="302"/>
      <c r="AF26" s="302"/>
      <c r="AG26" s="302"/>
      <c r="AH26" s="302"/>
    </row>
    <row r="27" spans="1:34" s="299" customFormat="1" ht="22.5" customHeight="1" x14ac:dyDescent="0.15">
      <c r="A27" s="304"/>
      <c r="B27" s="299" t="s">
        <v>547</v>
      </c>
      <c r="M27" s="300"/>
      <c r="N27" s="300"/>
      <c r="Q27" s="313"/>
    </row>
    <row r="28" spans="1:34" ht="24" customHeight="1" thickBot="1" x14ac:dyDescent="0.2">
      <c r="A28" s="308"/>
      <c r="B28" s="1392" t="s">
        <v>494</v>
      </c>
      <c r="C28" s="1392"/>
      <c r="D28" s="1419" t="s">
        <v>548</v>
      </c>
      <c r="E28" s="1419"/>
      <c r="F28" s="1419"/>
      <c r="G28" s="1419"/>
      <c r="H28" s="1419" t="s">
        <v>494</v>
      </c>
      <c r="I28" s="1419"/>
      <c r="J28" s="1419" t="s">
        <v>548</v>
      </c>
      <c r="K28" s="1419"/>
      <c r="L28" s="1419"/>
      <c r="M28" s="1419"/>
    </row>
    <row r="29" spans="1:34" ht="24" customHeight="1" thickTop="1" x14ac:dyDescent="0.15">
      <c r="A29" s="308"/>
      <c r="B29" s="1403"/>
      <c r="C29" s="1404"/>
      <c r="D29" s="1430" t="s">
        <v>549</v>
      </c>
      <c r="E29" s="1430"/>
      <c r="F29" s="1430"/>
      <c r="G29" s="1430"/>
      <c r="H29" s="1412" t="s">
        <v>69</v>
      </c>
      <c r="I29" s="1412"/>
      <c r="J29" s="1431" t="s">
        <v>550</v>
      </c>
      <c r="K29" s="1431"/>
      <c r="L29" s="1431"/>
      <c r="M29" s="1431"/>
    </row>
    <row r="30" spans="1:34" ht="23.85" customHeight="1" x14ac:dyDescent="0.15">
      <c r="A30" s="308"/>
      <c r="B30" s="1412"/>
      <c r="C30" s="1412"/>
      <c r="D30" s="1432" t="s">
        <v>551</v>
      </c>
      <c r="E30" s="1432"/>
      <c r="F30" s="1432"/>
      <c r="G30" s="1432"/>
      <c r="H30" s="1412" t="s">
        <v>69</v>
      </c>
      <c r="I30" s="1412"/>
      <c r="J30" s="1433" t="s">
        <v>552</v>
      </c>
      <c r="K30" s="1433"/>
      <c r="L30" s="1433"/>
      <c r="M30" s="1433"/>
    </row>
    <row r="31" spans="1:34" ht="23.85" customHeight="1" x14ac:dyDescent="0.15">
      <c r="A31" s="308"/>
      <c r="B31" s="1412"/>
      <c r="C31" s="1412"/>
      <c r="D31" s="1432" t="s">
        <v>553</v>
      </c>
      <c r="E31" s="1432"/>
      <c r="F31" s="1432"/>
      <c r="G31" s="1432"/>
      <c r="H31" s="1412" t="s">
        <v>69</v>
      </c>
      <c r="I31" s="1412"/>
      <c r="J31" s="1433" t="s">
        <v>554</v>
      </c>
      <c r="K31" s="1433"/>
      <c r="L31" s="1433"/>
      <c r="M31" s="1433"/>
    </row>
    <row r="32" spans="1:34" ht="24" customHeight="1" x14ac:dyDescent="0.15">
      <c r="A32" s="308"/>
      <c r="B32" s="1412"/>
      <c r="C32" s="1412"/>
      <c r="D32" s="1432" t="s">
        <v>555</v>
      </c>
      <c r="E32" s="1432"/>
      <c r="F32" s="1432"/>
      <c r="G32" s="1432"/>
      <c r="H32" s="1412"/>
      <c r="I32" s="1412"/>
      <c r="J32" s="1433" t="s">
        <v>556</v>
      </c>
      <c r="K32" s="1433"/>
      <c r="L32" s="1433"/>
      <c r="M32" s="1433"/>
    </row>
    <row r="33" spans="1:34" ht="24" customHeight="1" x14ac:dyDescent="0.15">
      <c r="A33" s="308"/>
      <c r="B33" s="1412"/>
      <c r="C33" s="1412"/>
      <c r="D33" s="1432" t="s">
        <v>557</v>
      </c>
      <c r="E33" s="1432"/>
      <c r="F33" s="1432"/>
      <c r="G33" s="1432"/>
      <c r="H33" s="1408"/>
      <c r="I33" s="1409"/>
      <c r="J33" s="1474" t="s">
        <v>951</v>
      </c>
      <c r="K33" s="1475"/>
      <c r="L33" s="1475"/>
      <c r="M33" s="1476"/>
    </row>
    <row r="34" spans="1:34" ht="24" customHeight="1" x14ac:dyDescent="0.15">
      <c r="A34" s="308"/>
      <c r="B34" s="1412" t="s">
        <v>69</v>
      </c>
      <c r="C34" s="1412"/>
      <c r="D34" s="1433" t="s">
        <v>558</v>
      </c>
      <c r="E34" s="1433"/>
      <c r="F34" s="1433"/>
      <c r="G34" s="1433"/>
      <c r="H34" s="1410"/>
      <c r="I34" s="1411"/>
      <c r="J34" s="1471"/>
      <c r="K34" s="1472"/>
      <c r="L34" s="1472"/>
      <c r="M34" s="1473"/>
    </row>
    <row r="35" spans="1:34" ht="20.100000000000001" customHeight="1" x14ac:dyDescent="0.15">
      <c r="A35" s="308"/>
      <c r="B35" s="314"/>
      <c r="C35" s="314"/>
      <c r="D35" s="314"/>
      <c r="E35" s="314"/>
      <c r="F35" s="314"/>
      <c r="G35" s="314"/>
      <c r="H35" s="314"/>
      <c r="I35" s="314"/>
      <c r="J35" s="314"/>
      <c r="K35" s="314"/>
      <c r="L35" s="314"/>
      <c r="M35" s="314"/>
      <c r="N35" s="314"/>
      <c r="O35" s="302"/>
      <c r="P35" s="302"/>
      <c r="Q35" s="302"/>
      <c r="X35" s="302"/>
      <c r="Y35" s="302"/>
      <c r="Z35" s="302"/>
      <c r="AA35" s="302"/>
      <c r="AB35" s="302"/>
      <c r="AC35" s="302"/>
      <c r="AD35" s="302"/>
      <c r="AE35" s="302"/>
      <c r="AF35" s="302"/>
      <c r="AG35" s="302"/>
      <c r="AH35" s="302"/>
    </row>
    <row r="36" spans="1:34" s="299" customFormat="1" ht="22.5" customHeight="1" x14ac:dyDescent="0.15">
      <c r="A36" s="304"/>
      <c r="B36" s="299" t="s">
        <v>559</v>
      </c>
      <c r="M36" s="300"/>
      <c r="N36" s="300"/>
      <c r="Q36" s="313"/>
    </row>
    <row r="37" spans="1:34" ht="24" customHeight="1" x14ac:dyDescent="0.15">
      <c r="A37" s="308"/>
      <c r="B37" s="1399" t="s">
        <v>520</v>
      </c>
      <c r="C37" s="1399"/>
      <c r="D37" s="1399"/>
      <c r="E37" s="1399"/>
      <c r="F37" s="1399"/>
      <c r="G37" s="1399"/>
      <c r="H37" s="1399"/>
      <c r="I37" s="1399"/>
      <c r="J37" s="1399"/>
      <c r="K37" s="1399"/>
      <c r="L37" s="1399"/>
      <c r="M37" s="1399"/>
      <c r="N37" s="1399"/>
    </row>
    <row r="38" spans="1:34" ht="24" customHeight="1" x14ac:dyDescent="0.15">
      <c r="A38" s="308"/>
      <c r="B38" s="1432" t="s">
        <v>455</v>
      </c>
      <c r="C38" s="1432"/>
      <c r="D38" s="1432"/>
      <c r="E38" s="1432"/>
      <c r="F38" s="1432"/>
      <c r="G38" s="1432"/>
      <c r="H38" s="319" t="s">
        <v>521</v>
      </c>
      <c r="I38" s="319" t="s">
        <v>522</v>
      </c>
      <c r="J38" s="319" t="s">
        <v>523</v>
      </c>
      <c r="K38" s="319" t="s">
        <v>524</v>
      </c>
      <c r="L38" s="319" t="s">
        <v>525</v>
      </c>
      <c r="M38" s="319" t="s">
        <v>526</v>
      </c>
      <c r="N38" s="319" t="s">
        <v>527</v>
      </c>
    </row>
    <row r="39" spans="1:34" ht="23.85" customHeight="1" x14ac:dyDescent="0.15">
      <c r="A39" s="308"/>
      <c r="B39" s="1399" t="s">
        <v>560</v>
      </c>
      <c r="C39" s="1399"/>
      <c r="D39" s="1399"/>
      <c r="E39" s="1399"/>
      <c r="F39" s="1399"/>
      <c r="G39" s="1399"/>
      <c r="H39" s="567"/>
      <c r="I39" s="567"/>
      <c r="J39" s="567"/>
      <c r="K39" s="567"/>
      <c r="L39" s="567"/>
      <c r="M39" s="567"/>
      <c r="N39" s="567" t="s">
        <v>69</v>
      </c>
    </row>
    <row r="40" spans="1:34" ht="24" customHeight="1" x14ac:dyDescent="0.15">
      <c r="A40" s="308"/>
      <c r="B40" s="1399" t="s">
        <v>561</v>
      </c>
      <c r="C40" s="1399"/>
      <c r="D40" s="1399"/>
      <c r="E40" s="1399"/>
      <c r="F40" s="1399"/>
      <c r="G40" s="1399"/>
      <c r="H40" s="567"/>
      <c r="I40" s="567"/>
      <c r="J40" s="567"/>
      <c r="K40" s="567"/>
      <c r="L40" s="567"/>
      <c r="M40" s="567"/>
      <c r="N40" s="567" t="s">
        <v>69</v>
      </c>
    </row>
    <row r="41" spans="1:34" ht="36.4" customHeight="1" x14ac:dyDescent="0.15">
      <c r="A41" s="308"/>
      <c r="B41" s="1399" t="s">
        <v>562</v>
      </c>
      <c r="C41" s="1399"/>
      <c r="D41" s="1399"/>
      <c r="E41" s="1399"/>
      <c r="F41" s="1399"/>
      <c r="G41" s="1399"/>
      <c r="H41" s="567"/>
      <c r="I41" s="567"/>
      <c r="J41" s="567"/>
      <c r="K41" s="567"/>
      <c r="L41" s="567"/>
      <c r="M41" s="567"/>
      <c r="N41" s="567" t="s">
        <v>69</v>
      </c>
    </row>
    <row r="42" spans="1:34" ht="24" customHeight="1" x14ac:dyDescent="0.15">
      <c r="A42" s="308"/>
      <c r="B42" s="1399" t="s">
        <v>563</v>
      </c>
      <c r="C42" s="1399"/>
      <c r="D42" s="1399"/>
      <c r="E42" s="1399"/>
      <c r="F42" s="1399"/>
      <c r="G42" s="1399"/>
      <c r="H42" s="323"/>
      <c r="I42" s="567"/>
      <c r="J42" s="567"/>
      <c r="K42" s="567"/>
      <c r="L42" s="567"/>
      <c r="M42" s="567"/>
      <c r="N42" s="323"/>
    </row>
    <row r="43" spans="1:34" ht="239.25" customHeight="1" x14ac:dyDescent="0.15">
      <c r="A43" s="308"/>
      <c r="B43" s="1467" t="s">
        <v>1104</v>
      </c>
      <c r="C43" s="1467"/>
      <c r="D43" s="1467"/>
      <c r="E43" s="1467"/>
      <c r="F43" s="1467"/>
      <c r="G43" s="1467"/>
      <c r="H43" s="1467"/>
      <c r="I43" s="1467"/>
      <c r="J43" s="1467"/>
      <c r="K43" s="1467"/>
      <c r="L43" s="1467"/>
      <c r="M43" s="1467"/>
      <c r="N43" s="1467"/>
    </row>
    <row r="44" spans="1:34" ht="20.100000000000001" customHeight="1" x14ac:dyDescent="0.15"/>
    <row r="45" spans="1:34" s="299" customFormat="1" ht="22.5" customHeight="1" x14ac:dyDescent="0.15">
      <c r="A45" s="304"/>
      <c r="B45" s="299" t="s">
        <v>564</v>
      </c>
      <c r="M45" s="313"/>
    </row>
    <row r="46" spans="1:34" ht="24" customHeight="1" thickBot="1" x14ac:dyDescent="0.2">
      <c r="A46" s="308"/>
      <c r="B46" s="1392" t="s">
        <v>565</v>
      </c>
      <c r="C46" s="1392"/>
      <c r="D46" s="1392" t="s">
        <v>566</v>
      </c>
      <c r="E46" s="1392"/>
      <c r="F46" s="1392"/>
      <c r="G46" s="1392" t="s">
        <v>567</v>
      </c>
      <c r="H46" s="1392"/>
      <c r="I46" s="1392"/>
      <c r="J46" s="1392" t="s">
        <v>568</v>
      </c>
      <c r="K46" s="1392"/>
      <c r="L46" s="1392"/>
    </row>
    <row r="47" spans="1:34" ht="23.1" customHeight="1" thickTop="1" x14ac:dyDescent="0.15">
      <c r="A47" s="308"/>
      <c r="B47" s="1430" t="s">
        <v>569</v>
      </c>
      <c r="C47" s="1430"/>
      <c r="D47" s="1477">
        <f>別紙１④!K11</f>
        <v>0</v>
      </c>
      <c r="E47" s="1477"/>
      <c r="F47" s="1477"/>
      <c r="G47" s="1478"/>
      <c r="H47" s="1478"/>
      <c r="I47" s="1478"/>
      <c r="J47" s="369" t="s">
        <v>622</v>
      </c>
      <c r="K47" s="571"/>
      <c r="L47" s="371" t="s">
        <v>71</v>
      </c>
    </row>
    <row r="48" spans="1:34" ht="23.1" customHeight="1" x14ac:dyDescent="0.15">
      <c r="A48" s="308"/>
      <c r="B48" s="1432" t="s">
        <v>570</v>
      </c>
      <c r="C48" s="1432"/>
      <c r="D48" s="1477">
        <f>別紙１④!K12</f>
        <v>0</v>
      </c>
      <c r="E48" s="1477"/>
      <c r="F48" s="1477"/>
      <c r="G48" s="1400"/>
      <c r="H48" s="1400"/>
      <c r="I48" s="1400"/>
      <c r="J48" s="370" t="s">
        <v>622</v>
      </c>
      <c r="K48" s="572"/>
      <c r="L48" s="372" t="s">
        <v>71</v>
      </c>
    </row>
    <row r="49" spans="1:13" ht="23.1" customHeight="1" x14ac:dyDescent="0.15">
      <c r="A49" s="308"/>
      <c r="B49" s="1432" t="s">
        <v>571</v>
      </c>
      <c r="C49" s="1432"/>
      <c r="D49" s="1477">
        <f>別紙１④!K13</f>
        <v>0</v>
      </c>
      <c r="E49" s="1477"/>
      <c r="F49" s="1477"/>
      <c r="G49" s="1400"/>
      <c r="H49" s="1400"/>
      <c r="I49" s="1400"/>
      <c r="J49" s="370" t="s">
        <v>622</v>
      </c>
      <c r="K49" s="572"/>
      <c r="L49" s="372" t="s">
        <v>71</v>
      </c>
    </row>
    <row r="50" spans="1:13" ht="23.1" customHeight="1" x14ac:dyDescent="0.15">
      <c r="B50" s="1432" t="s">
        <v>572</v>
      </c>
      <c r="C50" s="1432"/>
      <c r="D50" s="1477">
        <f>別紙１④!K14</f>
        <v>0</v>
      </c>
      <c r="E50" s="1477"/>
      <c r="F50" s="1477"/>
      <c r="G50" s="1400"/>
      <c r="H50" s="1400"/>
      <c r="I50" s="1400"/>
      <c r="J50" s="370" t="s">
        <v>622</v>
      </c>
      <c r="K50" s="572"/>
      <c r="L50" s="372" t="s">
        <v>71</v>
      </c>
    </row>
    <row r="51" spans="1:13" ht="23.1" customHeight="1" x14ac:dyDescent="0.15">
      <c r="B51" s="1432" t="s">
        <v>573</v>
      </c>
      <c r="C51" s="1432"/>
      <c r="D51" s="1477">
        <f>別紙１④!K15</f>
        <v>0</v>
      </c>
      <c r="E51" s="1477"/>
      <c r="F51" s="1477"/>
      <c r="G51" s="1400"/>
      <c r="H51" s="1400"/>
      <c r="I51" s="1400"/>
      <c r="J51" s="370" t="s">
        <v>622</v>
      </c>
      <c r="K51" s="572"/>
      <c r="L51" s="372" t="s">
        <v>71</v>
      </c>
    </row>
    <row r="52" spans="1:13" ht="23.1" customHeight="1" x14ac:dyDescent="0.15">
      <c r="B52" s="1432" t="s">
        <v>574</v>
      </c>
      <c r="C52" s="1432"/>
      <c r="D52" s="1477">
        <f>別紙１④!K16</f>
        <v>0</v>
      </c>
      <c r="E52" s="1477"/>
      <c r="F52" s="1477"/>
      <c r="G52" s="1400"/>
      <c r="H52" s="1400"/>
      <c r="I52" s="1400"/>
      <c r="J52" s="370" t="s">
        <v>622</v>
      </c>
      <c r="K52" s="572"/>
      <c r="L52" s="372" t="s">
        <v>71</v>
      </c>
    </row>
    <row r="53" spans="1:13" ht="57" customHeight="1" x14ac:dyDescent="0.15">
      <c r="B53" s="1402" t="s">
        <v>575</v>
      </c>
      <c r="C53" s="1402"/>
      <c r="D53" s="1402"/>
      <c r="E53" s="1402"/>
      <c r="F53" s="1402"/>
      <c r="G53" s="1402"/>
      <c r="H53" s="1402"/>
      <c r="I53" s="1402"/>
      <c r="J53" s="1402"/>
      <c r="K53" s="1402"/>
      <c r="L53" s="1402"/>
    </row>
    <row r="54" spans="1:13" ht="20.100000000000001" customHeight="1" x14ac:dyDescent="0.15"/>
    <row r="55" spans="1:13" s="299" customFormat="1" ht="22.5" customHeight="1" x14ac:dyDescent="0.15">
      <c r="A55" s="304"/>
      <c r="B55" s="299" t="s">
        <v>576</v>
      </c>
      <c r="M55" s="313"/>
    </row>
    <row r="56" spans="1:13" ht="119.65" customHeight="1" x14ac:dyDescent="0.15">
      <c r="A56" s="308"/>
      <c r="B56" s="1445" t="s">
        <v>1105</v>
      </c>
      <c r="C56" s="1446"/>
      <c r="D56" s="1446"/>
      <c r="E56" s="1446"/>
      <c r="F56" s="1446"/>
      <c r="G56" s="1446"/>
      <c r="H56" s="1446"/>
      <c r="I56" s="1446"/>
      <c r="J56" s="1446"/>
      <c r="K56" s="1446"/>
      <c r="L56" s="1447"/>
    </row>
    <row r="57" spans="1:13" ht="238.5" customHeight="1" x14ac:dyDescent="0.15">
      <c r="A57" s="308"/>
      <c r="B57" s="1479" t="s">
        <v>1106</v>
      </c>
      <c r="C57" s="1480"/>
      <c r="D57" s="1480"/>
      <c r="E57" s="1480"/>
      <c r="F57" s="1480"/>
      <c r="G57" s="1480"/>
      <c r="H57" s="1480"/>
      <c r="I57" s="1480"/>
      <c r="J57" s="1480"/>
      <c r="K57" s="1480"/>
      <c r="L57" s="1481"/>
    </row>
    <row r="58" spans="1:13" ht="20.100000000000001" customHeight="1" x14ac:dyDescent="0.15"/>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blackAndWhite="1" verticalDpi="1200"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H45"/>
  <sheetViews>
    <sheetView view="pageBreakPreview" zoomScaleNormal="100" zoomScaleSheetLayoutView="100" workbookViewId="0">
      <selection activeCell="F9" sqref="F9:K9"/>
    </sheetView>
  </sheetViews>
  <sheetFormatPr defaultColWidth="4.125" defaultRowHeight="18" customHeight="1" x14ac:dyDescent="0.15"/>
  <cols>
    <col min="1" max="1" width="1.875" style="301" customWidth="1"/>
    <col min="2" max="14" width="9.625" style="301" customWidth="1"/>
    <col min="15" max="15" width="2.625" style="301" customWidth="1"/>
    <col min="16" max="16" width="5.875" style="301" customWidth="1"/>
    <col min="17" max="122" width="4.625" style="301" customWidth="1"/>
    <col min="123" max="255" width="8.625" style="301" customWidth="1"/>
    <col min="256" max="16384" width="4.125" style="301"/>
  </cols>
  <sheetData>
    <row r="2" spans="1:34" ht="19.7" customHeight="1" x14ac:dyDescent="0.15">
      <c r="A2" s="304" t="s">
        <v>577</v>
      </c>
      <c r="B2" s="305"/>
      <c r="C2" s="305"/>
      <c r="D2" s="305"/>
      <c r="E2" s="305"/>
      <c r="F2" s="305"/>
      <c r="G2" s="305"/>
      <c r="H2" s="305"/>
      <c r="I2" s="305"/>
    </row>
    <row r="3" spans="1:34" ht="23.25" customHeight="1" x14ac:dyDescent="0.15">
      <c r="A3" s="308"/>
      <c r="B3" s="1413" t="s">
        <v>578</v>
      </c>
      <c r="C3" s="1413"/>
      <c r="D3" s="1413"/>
      <c r="E3" s="1413"/>
      <c r="F3" s="1413"/>
      <c r="G3" s="1413"/>
      <c r="H3" s="1413"/>
      <c r="I3" s="1413"/>
      <c r="J3" s="1413"/>
      <c r="K3" s="1413"/>
      <c r="L3" s="1413"/>
      <c r="M3" s="1413"/>
      <c r="N3" s="1413"/>
      <c r="O3" s="302"/>
      <c r="P3" s="302"/>
      <c r="Q3" s="302"/>
      <c r="R3" s="302"/>
      <c r="S3" s="302"/>
      <c r="T3" s="302"/>
      <c r="U3" s="302"/>
      <c r="V3" s="302"/>
      <c r="W3" s="302"/>
      <c r="X3" s="302"/>
      <c r="Y3" s="302"/>
      <c r="Z3" s="302"/>
      <c r="AA3" s="302"/>
      <c r="AB3" s="302"/>
      <c r="AC3" s="302"/>
      <c r="AD3" s="302"/>
      <c r="AE3" s="302"/>
      <c r="AF3" s="302"/>
      <c r="AG3" s="302"/>
      <c r="AH3" s="302"/>
    </row>
    <row r="4" spans="1:34" ht="20.100000000000001" customHeight="1" x14ac:dyDescent="0.15">
      <c r="A4" s="308"/>
      <c r="B4" s="309"/>
      <c r="C4" s="309"/>
      <c r="D4" s="310"/>
      <c r="E4" s="310"/>
      <c r="F4" s="310"/>
      <c r="G4" s="310"/>
      <c r="H4" s="311"/>
      <c r="I4" s="311"/>
      <c r="J4" s="310"/>
      <c r="K4" s="310"/>
      <c r="L4" s="310"/>
      <c r="M4" s="312"/>
    </row>
    <row r="5" spans="1:34" ht="20.25" customHeight="1" x14ac:dyDescent="0.15">
      <c r="A5" s="304"/>
      <c r="B5" s="299" t="s">
        <v>579</v>
      </c>
      <c r="C5" s="299"/>
      <c r="F5" s="306"/>
      <c r="G5" s="306"/>
      <c r="H5" s="307"/>
      <c r="I5" s="307"/>
    </row>
    <row r="6" spans="1:34" ht="20.100000000000001" customHeight="1" x14ac:dyDescent="0.15">
      <c r="A6" s="308"/>
      <c r="B6" s="1482" t="s">
        <v>580</v>
      </c>
      <c r="C6" s="1482"/>
      <c r="D6" s="1482"/>
      <c r="E6" s="1482"/>
      <c r="F6" s="1482"/>
      <c r="G6" s="1482"/>
      <c r="H6" s="311"/>
      <c r="I6" s="311"/>
      <c r="J6" s="310"/>
      <c r="K6" s="310"/>
      <c r="L6" s="310"/>
      <c r="M6" s="312"/>
    </row>
    <row r="7" spans="1:34" s="299" customFormat="1" ht="22.5" customHeight="1" x14ac:dyDescent="0.15">
      <c r="A7" s="304"/>
      <c r="B7" s="299" t="s">
        <v>581</v>
      </c>
      <c r="M7" s="300"/>
      <c r="N7" s="300"/>
      <c r="Q7" s="313"/>
    </row>
    <row r="8" spans="1:34" ht="24" customHeight="1" thickBot="1" x14ac:dyDescent="0.2">
      <c r="A8" s="308"/>
      <c r="B8" s="1483" t="s">
        <v>582</v>
      </c>
      <c r="C8" s="1483"/>
      <c r="D8" s="1483"/>
      <c r="E8" s="1483"/>
      <c r="F8" s="1484" t="s">
        <v>583</v>
      </c>
      <c r="G8" s="1484"/>
      <c r="H8" s="1484"/>
      <c r="I8" s="1484"/>
      <c r="J8" s="1484"/>
      <c r="K8" s="1484"/>
    </row>
    <row r="9" spans="1:34" ht="25.15" customHeight="1" thickTop="1" x14ac:dyDescent="0.15">
      <c r="A9" s="308"/>
      <c r="B9" s="1485" t="s">
        <v>584</v>
      </c>
      <c r="C9" s="1485"/>
      <c r="D9" s="1485"/>
      <c r="E9" s="1485"/>
      <c r="F9" s="1478"/>
      <c r="G9" s="1478"/>
      <c r="H9" s="1478"/>
      <c r="I9" s="1478"/>
      <c r="J9" s="1478"/>
      <c r="K9" s="1478"/>
    </row>
    <row r="10" spans="1:34" ht="25.15" customHeight="1" x14ac:dyDescent="0.15">
      <c r="A10" s="308"/>
      <c r="B10" s="1486"/>
      <c r="C10" s="1486"/>
      <c r="D10" s="1486"/>
      <c r="E10" s="1486"/>
      <c r="F10" s="1400"/>
      <c r="G10" s="1400"/>
      <c r="H10" s="1400"/>
      <c r="I10" s="1400"/>
      <c r="J10" s="1400"/>
      <c r="K10" s="1400"/>
    </row>
    <row r="11" spans="1:34" ht="25.15" customHeight="1" x14ac:dyDescent="0.15">
      <c r="A11" s="308"/>
      <c r="B11" s="1486"/>
      <c r="C11" s="1486"/>
      <c r="D11" s="1486"/>
      <c r="E11" s="1486"/>
      <c r="F11" s="1400"/>
      <c r="G11" s="1400"/>
      <c r="H11" s="1400"/>
      <c r="I11" s="1400"/>
      <c r="J11" s="1400"/>
      <c r="K11" s="1400"/>
    </row>
    <row r="12" spans="1:34" ht="25.15" customHeight="1" x14ac:dyDescent="0.15">
      <c r="A12" s="308"/>
      <c r="B12" s="1486"/>
      <c r="C12" s="1486"/>
      <c r="D12" s="1486"/>
      <c r="E12" s="1486"/>
      <c r="F12" s="1400"/>
      <c r="G12" s="1400"/>
      <c r="H12" s="1400"/>
      <c r="I12" s="1400"/>
      <c r="J12" s="1400"/>
      <c r="K12" s="1400"/>
    </row>
    <row r="13" spans="1:34" ht="25.15" customHeight="1" x14ac:dyDescent="0.15">
      <c r="A13" s="308"/>
      <c r="B13" s="1486" t="s">
        <v>585</v>
      </c>
      <c r="C13" s="1486"/>
      <c r="D13" s="1486"/>
      <c r="E13" s="1486"/>
      <c r="F13" s="1400"/>
      <c r="G13" s="1400"/>
      <c r="H13" s="1400"/>
      <c r="I13" s="1400"/>
      <c r="J13" s="1400"/>
      <c r="K13" s="1400"/>
    </row>
    <row r="14" spans="1:34" ht="25.15" customHeight="1" x14ac:dyDescent="0.15">
      <c r="A14" s="308"/>
      <c r="B14" s="1486"/>
      <c r="C14" s="1486"/>
      <c r="D14" s="1486"/>
      <c r="E14" s="1486"/>
      <c r="F14" s="1400"/>
      <c r="G14" s="1400"/>
      <c r="H14" s="1400"/>
      <c r="I14" s="1400"/>
      <c r="J14" s="1400"/>
      <c r="K14" s="1400"/>
    </row>
    <row r="15" spans="1:34" ht="25.15" customHeight="1" x14ac:dyDescent="0.15">
      <c r="A15" s="308"/>
      <c r="B15" s="1486"/>
      <c r="C15" s="1486"/>
      <c r="D15" s="1486"/>
      <c r="E15" s="1486"/>
      <c r="F15" s="1400"/>
      <c r="G15" s="1400"/>
      <c r="H15" s="1400"/>
      <c r="I15" s="1400"/>
      <c r="J15" s="1400"/>
      <c r="K15" s="1400"/>
    </row>
    <row r="16" spans="1:34" ht="25.15" customHeight="1" x14ac:dyDescent="0.15">
      <c r="A16" s="308"/>
      <c r="B16" s="1486"/>
      <c r="C16" s="1486"/>
      <c r="D16" s="1486"/>
      <c r="E16" s="1486"/>
      <c r="F16" s="1400"/>
      <c r="G16" s="1400"/>
      <c r="H16" s="1400"/>
      <c r="I16" s="1400"/>
      <c r="J16" s="1400"/>
      <c r="K16" s="1400"/>
    </row>
    <row r="17" spans="1:34" ht="62.1" customHeight="1" x14ac:dyDescent="0.15">
      <c r="A17" s="308"/>
      <c r="B17" s="1413" t="s">
        <v>586</v>
      </c>
      <c r="C17" s="1413"/>
      <c r="D17" s="1413"/>
      <c r="E17" s="1413"/>
      <c r="F17" s="1413"/>
      <c r="G17" s="1413"/>
      <c r="H17" s="1413"/>
      <c r="I17" s="1413"/>
      <c r="J17" s="1413"/>
      <c r="K17" s="1413"/>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row>
    <row r="18" spans="1:34" ht="20.100000000000001" customHeight="1" x14ac:dyDescent="0.15">
      <c r="A18" s="308"/>
      <c r="B18" s="314"/>
      <c r="C18" s="314"/>
      <c r="D18" s="314"/>
      <c r="E18" s="314"/>
      <c r="F18" s="314"/>
      <c r="G18" s="314"/>
      <c r="H18" s="314"/>
      <c r="I18" s="314"/>
      <c r="J18" s="314"/>
      <c r="K18" s="314"/>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row>
    <row r="19" spans="1:34" s="299" customFormat="1" ht="22.5" customHeight="1" x14ac:dyDescent="0.15">
      <c r="A19" s="304"/>
      <c r="B19" s="299" t="s">
        <v>587</v>
      </c>
      <c r="M19" s="300"/>
      <c r="N19" s="300"/>
      <c r="Q19" s="313"/>
    </row>
    <row r="20" spans="1:34" ht="24" customHeight="1" thickBot="1" x14ac:dyDescent="0.2">
      <c r="A20" s="308"/>
      <c r="B20" s="1392" t="s">
        <v>588</v>
      </c>
      <c r="C20" s="1392"/>
      <c r="D20" s="1392"/>
      <c r="E20" s="1392"/>
      <c r="F20" s="1392"/>
      <c r="G20" s="1419" t="s">
        <v>589</v>
      </c>
      <c r="H20" s="1419"/>
      <c r="I20" s="1419"/>
      <c r="J20" s="1419"/>
    </row>
    <row r="21" spans="1:34" ht="25.15" customHeight="1" thickTop="1" x14ac:dyDescent="0.15">
      <c r="A21" s="308"/>
      <c r="B21" s="1407" t="s">
        <v>584</v>
      </c>
      <c r="C21" s="1407"/>
      <c r="D21" s="1407"/>
      <c r="E21" s="1407"/>
      <c r="F21" s="1407"/>
      <c r="G21" s="1487">
        <f>COUNTIF(別紙１③!H7:H500,"L")</f>
        <v>0</v>
      </c>
      <c r="H21" s="1487"/>
      <c r="I21" s="1487"/>
      <c r="J21" s="1487"/>
    </row>
    <row r="22" spans="1:34" ht="25.15" customHeight="1" x14ac:dyDescent="0.15">
      <c r="A22" s="308"/>
      <c r="B22" s="1399" t="s">
        <v>590</v>
      </c>
      <c r="C22" s="1399"/>
      <c r="D22" s="1399"/>
      <c r="E22" s="1399"/>
      <c r="F22" s="1399"/>
      <c r="G22" s="1488"/>
      <c r="H22" s="1488"/>
      <c r="I22" s="1488"/>
      <c r="J22" s="1488"/>
    </row>
    <row r="23" spans="1:34" ht="25.15" customHeight="1" x14ac:dyDescent="0.15">
      <c r="A23" s="308"/>
      <c r="B23" s="1399" t="s">
        <v>591</v>
      </c>
      <c r="C23" s="1399"/>
      <c r="D23" s="1399"/>
      <c r="E23" s="1399"/>
      <c r="F23" s="1399"/>
      <c r="G23" s="1489">
        <f>SUM(G21:J22)</f>
        <v>0</v>
      </c>
      <c r="H23" s="1489"/>
      <c r="I23" s="1489"/>
      <c r="J23" s="1489"/>
    </row>
    <row r="24" spans="1:34" ht="23.25" customHeight="1" x14ac:dyDescent="0.15">
      <c r="A24" s="308"/>
      <c r="B24" s="322" t="s">
        <v>607</v>
      </c>
      <c r="C24" s="322"/>
      <c r="D24" s="322"/>
      <c r="E24" s="322"/>
      <c r="F24" s="322"/>
      <c r="G24" s="322"/>
      <c r="H24" s="322"/>
      <c r="I24" s="322"/>
      <c r="J24" s="322"/>
      <c r="L24" s="326">
        <f>COUNTIF(別紙１③!H7:H500,"A")+COUNTIF(別紙１③!H7:H500,"B")+COUNTIF(別紙１③!H7:H500,"L")+G22</f>
        <v>0</v>
      </c>
    </row>
    <row r="25" spans="1:34" ht="22.5" customHeight="1" x14ac:dyDescent="0.15">
      <c r="A25" s="308"/>
      <c r="B25" s="322" t="s">
        <v>605</v>
      </c>
      <c r="C25" s="325"/>
      <c r="D25" s="325"/>
      <c r="E25" s="327" t="e">
        <f>ROUNDDOWN((G23/L24)*100,0)</f>
        <v>#DIV/0!</v>
      </c>
      <c r="F25" s="328" t="s">
        <v>610</v>
      </c>
      <c r="G25" s="322" t="s">
        <v>606</v>
      </c>
      <c r="H25" s="324"/>
      <c r="I25" s="324"/>
      <c r="J25" s="324"/>
    </row>
    <row r="26" spans="1:34" ht="13.5" customHeight="1" x14ac:dyDescent="0.15">
      <c r="A26" s="308"/>
      <c r="B26" s="322"/>
      <c r="C26" s="325"/>
      <c r="D26" s="325"/>
      <c r="E26" s="325"/>
      <c r="F26" s="322"/>
      <c r="G26" s="322"/>
      <c r="H26" s="324"/>
      <c r="I26" s="324"/>
      <c r="J26" s="324"/>
    </row>
    <row r="27" spans="1:34" ht="102" customHeight="1" x14ac:dyDescent="0.15">
      <c r="A27" s="308"/>
      <c r="B27" s="1413" t="s">
        <v>592</v>
      </c>
      <c r="C27" s="1413"/>
      <c r="D27" s="1413"/>
      <c r="E27" s="1413"/>
      <c r="F27" s="1413"/>
      <c r="G27" s="1413"/>
      <c r="H27" s="1413"/>
      <c r="I27" s="1413"/>
      <c r="J27" s="1413"/>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row>
    <row r="28" spans="1:34" ht="20.100000000000001" customHeight="1" x14ac:dyDescent="0.15">
      <c r="A28" s="308"/>
      <c r="B28" s="314"/>
      <c r="C28" s="314"/>
      <c r="D28" s="314"/>
      <c r="E28" s="314"/>
      <c r="F28" s="314"/>
      <c r="G28" s="314"/>
      <c r="H28" s="314"/>
      <c r="I28" s="314"/>
      <c r="J28" s="314"/>
      <c r="K28" s="314"/>
      <c r="L28" s="314"/>
      <c r="M28" s="314"/>
      <c r="N28" s="314"/>
      <c r="O28" s="302"/>
      <c r="P28" s="302"/>
      <c r="Q28" s="302"/>
      <c r="R28" s="302"/>
      <c r="S28" s="302"/>
      <c r="T28" s="302"/>
      <c r="U28" s="302"/>
      <c r="V28" s="302"/>
      <c r="W28" s="302"/>
      <c r="X28" s="302"/>
      <c r="Y28" s="302"/>
      <c r="Z28" s="302"/>
      <c r="AA28" s="302"/>
      <c r="AB28" s="302"/>
      <c r="AC28" s="302"/>
      <c r="AD28" s="302"/>
      <c r="AE28" s="302"/>
      <c r="AF28" s="302"/>
      <c r="AG28" s="302"/>
      <c r="AH28" s="302"/>
    </row>
    <row r="29" spans="1:34" s="299" customFormat="1" ht="22.5" customHeight="1" x14ac:dyDescent="0.15">
      <c r="A29" s="304"/>
      <c r="B29" s="299" t="s">
        <v>593</v>
      </c>
      <c r="M29" s="300"/>
      <c r="N29" s="300"/>
      <c r="Q29" s="313"/>
    </row>
    <row r="30" spans="1:34" ht="24" customHeight="1" thickBot="1" x14ac:dyDescent="0.2">
      <c r="A30" s="308"/>
      <c r="B30" s="1392" t="s">
        <v>494</v>
      </c>
      <c r="C30" s="1392"/>
      <c r="D30" s="1419"/>
      <c r="E30" s="1419"/>
      <c r="F30" s="1419"/>
      <c r="G30" s="1419"/>
      <c r="H30" s="1419" t="s">
        <v>494</v>
      </c>
      <c r="I30" s="1419"/>
      <c r="J30" s="1419"/>
      <c r="K30" s="1419"/>
      <c r="L30" s="1419"/>
      <c r="M30" s="1419"/>
    </row>
    <row r="31" spans="1:34" ht="23.85" customHeight="1" thickTop="1" x14ac:dyDescent="0.15">
      <c r="A31" s="308"/>
      <c r="B31" s="1403"/>
      <c r="C31" s="1404"/>
      <c r="D31" s="1490" t="s">
        <v>594</v>
      </c>
      <c r="E31" s="1490"/>
      <c r="F31" s="1490"/>
      <c r="G31" s="1490"/>
      <c r="H31" s="1412" t="s">
        <v>69</v>
      </c>
      <c r="I31" s="1412"/>
      <c r="J31" s="1491" t="s">
        <v>595</v>
      </c>
      <c r="K31" s="1491"/>
      <c r="L31" s="1491"/>
      <c r="M31" s="1491"/>
    </row>
    <row r="32" spans="1:34" ht="24" customHeight="1" x14ac:dyDescent="0.15">
      <c r="A32" s="308"/>
      <c r="B32" s="1412"/>
      <c r="C32" s="1412"/>
      <c r="D32" s="1492" t="s">
        <v>596</v>
      </c>
      <c r="E32" s="1492"/>
      <c r="F32" s="1492"/>
      <c r="G32" s="1492"/>
      <c r="H32" s="1408"/>
      <c r="I32" s="1409"/>
      <c r="J32" s="1474" t="s">
        <v>952</v>
      </c>
      <c r="K32" s="1475"/>
      <c r="L32" s="1475"/>
      <c r="M32" s="1476"/>
    </row>
    <row r="33" spans="1:34" ht="24" customHeight="1" x14ac:dyDescent="0.15">
      <c r="A33" s="308"/>
      <c r="B33" s="1412" t="s">
        <v>69</v>
      </c>
      <c r="C33" s="1412"/>
      <c r="D33" s="1492" t="s">
        <v>597</v>
      </c>
      <c r="E33" s="1492"/>
      <c r="F33" s="1492"/>
      <c r="G33" s="1492"/>
      <c r="H33" s="1410"/>
      <c r="I33" s="1411"/>
      <c r="J33" s="1471"/>
      <c r="K33" s="1472"/>
      <c r="L33" s="1472"/>
      <c r="M33" s="1473"/>
    </row>
    <row r="34" spans="1:34" ht="75.2" customHeight="1" x14ac:dyDescent="0.15">
      <c r="A34" s="308"/>
      <c r="B34" s="1467" t="s">
        <v>1103</v>
      </c>
      <c r="C34" s="1467"/>
      <c r="D34" s="1467"/>
      <c r="E34" s="1467"/>
      <c r="F34" s="1467"/>
      <c r="G34" s="1467"/>
      <c r="H34" s="1467"/>
      <c r="I34" s="1467"/>
      <c r="J34" s="1467"/>
      <c r="K34" s="1467"/>
      <c r="L34" s="1467"/>
      <c r="M34" s="1467"/>
    </row>
    <row r="35" spans="1:34" ht="40.15" customHeight="1" x14ac:dyDescent="0.15">
      <c r="A35" s="308"/>
      <c r="B35" s="1402" t="s">
        <v>501</v>
      </c>
      <c r="C35" s="1402"/>
      <c r="D35" s="1402"/>
      <c r="E35" s="1402"/>
      <c r="F35" s="1402"/>
      <c r="G35" s="1402"/>
      <c r="H35" s="1402"/>
      <c r="I35" s="1402"/>
      <c r="J35" s="1402"/>
      <c r="K35" s="1402"/>
      <c r="L35" s="1402"/>
      <c r="M35" s="1402"/>
      <c r="N35" s="302"/>
      <c r="O35" s="302"/>
      <c r="P35" s="302"/>
      <c r="Q35" s="302"/>
      <c r="R35" s="302"/>
      <c r="S35" s="302"/>
      <c r="T35" s="302"/>
      <c r="U35" s="302"/>
      <c r="V35" s="302"/>
      <c r="W35" s="302"/>
      <c r="X35" s="302"/>
      <c r="Y35" s="302"/>
      <c r="Z35" s="302"/>
      <c r="AA35" s="302"/>
      <c r="AB35" s="302"/>
      <c r="AC35" s="302"/>
      <c r="AD35" s="302"/>
      <c r="AE35" s="302"/>
      <c r="AF35" s="302"/>
      <c r="AG35" s="302"/>
      <c r="AH35" s="302"/>
    </row>
    <row r="36" spans="1:34" ht="20.100000000000001" customHeight="1" x14ac:dyDescent="0.15">
      <c r="A36" s="308"/>
      <c r="B36" s="314"/>
      <c r="C36" s="314"/>
      <c r="D36" s="314"/>
      <c r="E36" s="314"/>
      <c r="F36" s="314"/>
      <c r="G36" s="314"/>
      <c r="H36" s="314"/>
      <c r="I36" s="314"/>
      <c r="J36" s="314"/>
      <c r="K36" s="314"/>
      <c r="L36" s="314"/>
      <c r="M36" s="314"/>
      <c r="N36" s="314"/>
      <c r="O36" s="302"/>
      <c r="P36" s="302"/>
      <c r="Q36" s="302"/>
      <c r="R36" s="302"/>
      <c r="S36" s="302"/>
      <c r="T36" s="302"/>
      <c r="U36" s="302"/>
      <c r="V36" s="302"/>
      <c r="W36" s="302"/>
      <c r="X36" s="302"/>
      <c r="Y36" s="302"/>
      <c r="Z36" s="302"/>
      <c r="AA36" s="302"/>
      <c r="AB36" s="302"/>
      <c r="AC36" s="302"/>
      <c r="AD36" s="302"/>
      <c r="AE36" s="302"/>
      <c r="AF36" s="302"/>
      <c r="AG36" s="302"/>
      <c r="AH36" s="302"/>
    </row>
    <row r="37" spans="1:34" s="299" customFormat="1" ht="22.5" customHeight="1" x14ac:dyDescent="0.15">
      <c r="A37" s="304"/>
      <c r="B37" s="299" t="s">
        <v>598</v>
      </c>
      <c r="M37" s="300"/>
      <c r="N37" s="300"/>
      <c r="Q37" s="313"/>
    </row>
    <row r="38" spans="1:34" ht="24" customHeight="1" thickBot="1" x14ac:dyDescent="0.2">
      <c r="A38" s="308"/>
      <c r="B38" s="1392" t="s">
        <v>494</v>
      </c>
      <c r="C38" s="1392"/>
      <c r="D38" s="1419" t="s">
        <v>599</v>
      </c>
      <c r="E38" s="1419"/>
      <c r="F38" s="1419"/>
      <c r="G38" s="1419"/>
      <c r="H38" s="1419" t="s">
        <v>494</v>
      </c>
      <c r="I38" s="1419"/>
      <c r="J38" s="1419" t="s">
        <v>599</v>
      </c>
      <c r="K38" s="1419"/>
      <c r="L38" s="1419"/>
      <c r="M38" s="1419"/>
    </row>
    <row r="39" spans="1:34" ht="24" customHeight="1" thickTop="1" x14ac:dyDescent="0.15">
      <c r="A39" s="308"/>
      <c r="B39" s="1403"/>
      <c r="C39" s="1404"/>
      <c r="D39" s="1430" t="s">
        <v>600</v>
      </c>
      <c r="E39" s="1430"/>
      <c r="F39" s="1430"/>
      <c r="G39" s="1430"/>
      <c r="H39" s="1412" t="s">
        <v>69</v>
      </c>
      <c r="I39" s="1412"/>
      <c r="J39" s="1431" t="s">
        <v>601</v>
      </c>
      <c r="K39" s="1431"/>
      <c r="L39" s="1431"/>
      <c r="M39" s="1431"/>
    </row>
    <row r="40" spans="1:34" ht="23.85" customHeight="1" x14ac:dyDescent="0.15">
      <c r="A40" s="308"/>
      <c r="B40" s="1412"/>
      <c r="C40" s="1412"/>
      <c r="D40" s="1432" t="s">
        <v>507</v>
      </c>
      <c r="E40" s="1432"/>
      <c r="F40" s="1432"/>
      <c r="G40" s="1432"/>
      <c r="H40" s="1412"/>
      <c r="I40" s="1412"/>
      <c r="J40" s="1433" t="s">
        <v>602</v>
      </c>
      <c r="K40" s="1433"/>
      <c r="L40" s="1433"/>
      <c r="M40" s="1433"/>
    </row>
    <row r="41" spans="1:34" ht="23.85" customHeight="1" x14ac:dyDescent="0.15">
      <c r="A41" s="308"/>
      <c r="B41" s="1412"/>
      <c r="C41" s="1412"/>
      <c r="D41" s="1432" t="s">
        <v>509</v>
      </c>
      <c r="E41" s="1432"/>
      <c r="F41" s="1432"/>
      <c r="G41" s="1432"/>
      <c r="H41" s="1408"/>
      <c r="I41" s="1409"/>
      <c r="J41" s="1474" t="s">
        <v>952</v>
      </c>
      <c r="K41" s="1475"/>
      <c r="L41" s="1475"/>
      <c r="M41" s="1476"/>
    </row>
    <row r="42" spans="1:34" ht="24" customHeight="1" x14ac:dyDescent="0.15">
      <c r="A42" s="308"/>
      <c r="B42" s="1412"/>
      <c r="C42" s="1412"/>
      <c r="D42" s="1432" t="s">
        <v>603</v>
      </c>
      <c r="E42" s="1432"/>
      <c r="F42" s="1432"/>
      <c r="G42" s="1432"/>
      <c r="H42" s="1405"/>
      <c r="I42" s="1406"/>
      <c r="J42" s="1495"/>
      <c r="K42" s="1496"/>
      <c r="L42" s="1496"/>
      <c r="M42" s="1497"/>
    </row>
    <row r="43" spans="1:34" ht="24" customHeight="1" x14ac:dyDescent="0.15">
      <c r="A43" s="308"/>
      <c r="B43" s="1412" t="s">
        <v>69</v>
      </c>
      <c r="C43" s="1412"/>
      <c r="D43" s="1432" t="s">
        <v>604</v>
      </c>
      <c r="E43" s="1432"/>
      <c r="F43" s="1432"/>
      <c r="G43" s="1432"/>
      <c r="H43" s="1410"/>
      <c r="I43" s="1411"/>
      <c r="J43" s="1471"/>
      <c r="K43" s="1472"/>
      <c r="L43" s="1472"/>
      <c r="M43" s="1473"/>
    </row>
    <row r="44" spans="1:34" ht="250.5" customHeight="1" x14ac:dyDescent="0.15">
      <c r="A44" s="308"/>
      <c r="B44" s="1493" t="s">
        <v>1107</v>
      </c>
      <c r="C44" s="1494"/>
      <c r="D44" s="1494"/>
      <c r="E44" s="1494"/>
      <c r="F44" s="1494"/>
      <c r="G44" s="1494"/>
      <c r="H44" s="1494"/>
      <c r="I44" s="1494"/>
      <c r="J44" s="1494"/>
      <c r="K44" s="1494"/>
      <c r="L44" s="1494"/>
      <c r="M44" s="1494"/>
    </row>
    <row r="45" spans="1:34" ht="20.100000000000001" customHeight="1" x14ac:dyDescent="0.15"/>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blackAndWhite="1" verticalDpi="1200" r:id="rId1"/>
  <rowBreaks count="1" manualBreakCount="1">
    <brk id="3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B44" sqref="B44:M44"/>
    </sheetView>
  </sheetViews>
  <sheetFormatPr defaultColWidth="9" defaultRowHeight="16.5" x14ac:dyDescent="0.15"/>
  <cols>
    <col min="1" max="1" width="7.375" style="383" bestFit="1" customWidth="1"/>
    <col min="2" max="2" width="9.375" style="383" customWidth="1"/>
    <col min="3" max="3" width="9.25" style="383" customWidth="1"/>
    <col min="4" max="5" width="24.625" style="383" customWidth="1"/>
    <col min="6" max="6" width="9.375" style="383" customWidth="1"/>
    <col min="7" max="7" width="8.125" style="383" customWidth="1"/>
    <col min="8" max="8" width="29" style="383" customWidth="1"/>
    <col min="9" max="9" width="10.875" style="383" customWidth="1"/>
    <col min="10" max="10" width="19.125" style="383" customWidth="1"/>
    <col min="11" max="11" width="5.875" style="431" bestFit="1" customWidth="1"/>
    <col min="12" max="12" width="11.375" style="431" customWidth="1"/>
    <col min="13" max="13" width="17.875" style="431" customWidth="1"/>
    <col min="14" max="14" width="21.875" style="431" customWidth="1"/>
    <col min="15" max="15" width="48.25" style="431" customWidth="1"/>
    <col min="16" max="16" width="9" style="383"/>
    <col min="17" max="17" width="36" style="383" customWidth="1"/>
    <col min="18" max="18" width="33" style="383" customWidth="1"/>
    <col min="19" max="19" width="31.75" style="383" customWidth="1"/>
    <col min="20" max="20" width="64.25" style="383" customWidth="1"/>
    <col min="21" max="16384" width="9" style="383"/>
  </cols>
  <sheetData>
    <row r="1" spans="1:20" ht="42.75" customHeight="1" x14ac:dyDescent="0.15">
      <c r="A1" s="1510"/>
      <c r="B1" s="1510"/>
      <c r="C1" s="1510"/>
      <c r="D1" s="1510"/>
      <c r="E1" s="1510"/>
      <c r="F1" s="1510"/>
      <c r="G1" s="1510"/>
      <c r="H1" s="1510"/>
      <c r="I1" s="1510"/>
      <c r="J1" s="1510"/>
      <c r="K1" s="1511" t="s">
        <v>655</v>
      </c>
      <c r="L1" s="1512"/>
      <c r="M1" s="1512"/>
      <c r="N1" s="1512"/>
      <c r="O1" s="1513"/>
      <c r="P1" s="1514" t="s">
        <v>656</v>
      </c>
      <c r="Q1" s="1516" t="s">
        <v>657</v>
      </c>
      <c r="R1" s="380" t="s">
        <v>658</v>
      </c>
      <c r="S1" s="381"/>
      <c r="T1" s="382"/>
    </row>
    <row r="2" spans="1:20" ht="33" x14ac:dyDescent="0.15">
      <c r="A2" s="384" t="s">
        <v>659</v>
      </c>
      <c r="B2" s="385" t="s">
        <v>660</v>
      </c>
      <c r="C2" s="384" t="s">
        <v>661</v>
      </c>
      <c r="D2" s="385" t="s">
        <v>662</v>
      </c>
      <c r="E2" s="386" t="s">
        <v>663</v>
      </c>
      <c r="F2" s="386" t="s">
        <v>664</v>
      </c>
      <c r="G2" s="384" t="s">
        <v>665</v>
      </c>
      <c r="H2" s="384" t="s">
        <v>666</v>
      </c>
      <c r="I2" s="387" t="s">
        <v>667</v>
      </c>
      <c r="J2" s="385" t="s">
        <v>668</v>
      </c>
      <c r="K2" s="388" t="s">
        <v>669</v>
      </c>
      <c r="L2" s="389" t="s">
        <v>643</v>
      </c>
      <c r="M2" s="1517" t="s">
        <v>670</v>
      </c>
      <c r="N2" s="1518"/>
      <c r="O2" s="389" t="s">
        <v>644</v>
      </c>
      <c r="P2" s="1515"/>
      <c r="Q2" s="1516"/>
      <c r="R2" s="1507" t="s">
        <v>671</v>
      </c>
      <c r="S2" s="1508"/>
      <c r="T2" s="1509"/>
    </row>
    <row r="3" spans="1:20" ht="18" customHeight="1" x14ac:dyDescent="0.15">
      <c r="A3" s="390" t="s">
        <v>363</v>
      </c>
      <c r="B3" s="391" t="s">
        <v>378</v>
      </c>
      <c r="C3" s="392" t="s">
        <v>378</v>
      </c>
      <c r="D3" s="391" t="s">
        <v>672</v>
      </c>
      <c r="E3" s="390" t="s">
        <v>673</v>
      </c>
      <c r="F3" s="392" t="s">
        <v>674</v>
      </c>
      <c r="G3" s="390" t="s">
        <v>675</v>
      </c>
      <c r="H3" s="390" t="s">
        <v>676</v>
      </c>
      <c r="I3" s="393">
        <v>1</v>
      </c>
      <c r="J3" s="391" t="s">
        <v>634</v>
      </c>
      <c r="K3" s="394">
        <v>200</v>
      </c>
      <c r="L3" s="395" t="s">
        <v>651</v>
      </c>
      <c r="M3" s="395" t="s">
        <v>645</v>
      </c>
      <c r="N3" s="395" t="s">
        <v>645</v>
      </c>
      <c r="O3" s="395" t="s">
        <v>677</v>
      </c>
      <c r="P3" s="396"/>
      <c r="R3" s="1504" t="s">
        <v>678</v>
      </c>
      <c r="S3" s="1505"/>
      <c r="T3" s="1506"/>
    </row>
    <row r="4" spans="1:20" ht="18" customHeight="1" x14ac:dyDescent="0.15">
      <c r="A4" s="397" t="s">
        <v>679</v>
      </c>
      <c r="B4" s="398"/>
      <c r="C4" s="399" t="s">
        <v>680</v>
      </c>
      <c r="D4" s="400" t="s">
        <v>681</v>
      </c>
      <c r="E4" s="399" t="s">
        <v>682</v>
      </c>
      <c r="F4" s="399" t="s">
        <v>683</v>
      </c>
      <c r="G4" s="401" t="s">
        <v>684</v>
      </c>
      <c r="H4" s="399" t="s">
        <v>685</v>
      </c>
      <c r="I4" s="402">
        <v>2</v>
      </c>
      <c r="J4" s="400" t="s">
        <v>635</v>
      </c>
      <c r="K4" s="394">
        <v>300</v>
      </c>
      <c r="L4" s="395" t="s">
        <v>651</v>
      </c>
      <c r="M4" s="395" t="s">
        <v>686</v>
      </c>
      <c r="N4" s="395" t="s">
        <v>686</v>
      </c>
      <c r="O4" s="395" t="s">
        <v>687</v>
      </c>
      <c r="P4" s="396"/>
      <c r="R4" s="1507" t="s">
        <v>688</v>
      </c>
      <c r="S4" s="1508"/>
      <c r="T4" s="1509"/>
    </row>
    <row r="5" spans="1:20" ht="18" customHeight="1" x14ac:dyDescent="0.15">
      <c r="C5" s="397" t="s">
        <v>689</v>
      </c>
      <c r="D5" s="400" t="s">
        <v>690</v>
      </c>
      <c r="E5" s="399" t="s">
        <v>691</v>
      </c>
      <c r="F5" s="403" t="s">
        <v>692</v>
      </c>
      <c r="G5" s="404"/>
      <c r="H5" s="399" t="s">
        <v>693</v>
      </c>
      <c r="I5" s="404"/>
      <c r="J5" s="400" t="s">
        <v>636</v>
      </c>
      <c r="K5" s="396"/>
      <c r="L5" s="396"/>
      <c r="M5" s="396"/>
      <c r="N5" s="396"/>
      <c r="O5" s="396"/>
      <c r="P5" s="396"/>
      <c r="R5" s="1507" t="s">
        <v>694</v>
      </c>
      <c r="S5" s="1508"/>
      <c r="T5" s="1509"/>
    </row>
    <row r="6" spans="1:20" ht="18" customHeight="1" x14ac:dyDescent="0.15">
      <c r="D6" s="400" t="s">
        <v>695</v>
      </c>
      <c r="E6" s="399" t="s">
        <v>696</v>
      </c>
      <c r="F6" s="405"/>
      <c r="G6" s="406"/>
      <c r="H6" s="399" t="s">
        <v>697</v>
      </c>
      <c r="J6" s="400" t="s">
        <v>637</v>
      </c>
      <c r="K6" s="394">
        <v>1</v>
      </c>
      <c r="L6" s="395" t="s">
        <v>698</v>
      </c>
      <c r="M6" s="395" t="s">
        <v>699</v>
      </c>
      <c r="N6" s="395" t="s">
        <v>646</v>
      </c>
      <c r="O6" s="395" t="s">
        <v>700</v>
      </c>
      <c r="P6" s="407" t="e">
        <f>COUNTIF(#REF!,【選択肢】!K6)</f>
        <v>#REF!</v>
      </c>
      <c r="R6" s="408" t="s">
        <v>701</v>
      </c>
      <c r="S6" s="409"/>
      <c r="T6" s="410"/>
    </row>
    <row r="7" spans="1:20" ht="18" customHeight="1" x14ac:dyDescent="0.15">
      <c r="D7" s="411" t="s">
        <v>702</v>
      </c>
      <c r="E7" s="399" t="s">
        <v>703</v>
      </c>
      <c r="F7" s="412"/>
      <c r="G7" s="406"/>
      <c r="H7" s="399" t="s">
        <v>704</v>
      </c>
      <c r="J7" s="400" t="s">
        <v>638</v>
      </c>
      <c r="K7" s="394">
        <v>2</v>
      </c>
      <c r="L7" s="395" t="s">
        <v>698</v>
      </c>
      <c r="M7" s="395" t="s">
        <v>699</v>
      </c>
      <c r="N7" s="395" t="s">
        <v>647</v>
      </c>
      <c r="O7" s="395" t="s">
        <v>705</v>
      </c>
      <c r="P7" s="407" t="e">
        <f>COUNTIF(#REF!,【選択肢】!K7)</f>
        <v>#REF!</v>
      </c>
      <c r="R7" s="1507" t="s">
        <v>706</v>
      </c>
      <c r="S7" s="1508"/>
      <c r="T7" s="1509"/>
    </row>
    <row r="8" spans="1:20" ht="18" customHeight="1" x14ac:dyDescent="0.15">
      <c r="E8" s="399" t="s">
        <v>707</v>
      </c>
      <c r="F8" s="412"/>
      <c r="G8" s="406"/>
      <c r="H8" s="399" t="s">
        <v>708</v>
      </c>
      <c r="J8" s="400" t="s">
        <v>639</v>
      </c>
      <c r="K8" s="394">
        <v>3</v>
      </c>
      <c r="L8" s="395" t="s">
        <v>698</v>
      </c>
      <c r="M8" s="395" t="s">
        <v>648</v>
      </c>
      <c r="N8" s="395" t="s">
        <v>648</v>
      </c>
      <c r="O8" s="395" t="s">
        <v>709</v>
      </c>
      <c r="P8" s="407" t="e">
        <f>COUNTIF(#REF!,【選択肢】!K8)</f>
        <v>#REF!</v>
      </c>
      <c r="R8" s="1507"/>
      <c r="S8" s="1508"/>
      <c r="T8" s="1509"/>
    </row>
    <row r="9" spans="1:20" ht="18" customHeight="1" x14ac:dyDescent="0.15">
      <c r="E9" s="399" t="s">
        <v>710</v>
      </c>
      <c r="F9" s="412"/>
      <c r="G9" s="406"/>
      <c r="H9" s="399" t="s">
        <v>711</v>
      </c>
      <c r="J9" s="400" t="s">
        <v>640</v>
      </c>
      <c r="K9" s="394">
        <v>4</v>
      </c>
      <c r="L9" s="395" t="s">
        <v>698</v>
      </c>
      <c r="M9" s="395" t="s">
        <v>649</v>
      </c>
      <c r="N9" s="395" t="s">
        <v>652</v>
      </c>
      <c r="O9" s="395" t="s">
        <v>712</v>
      </c>
      <c r="P9" s="407" t="e">
        <f>COUNTIF(#REF!,【選択肢】!K9)</f>
        <v>#REF!</v>
      </c>
      <c r="R9" s="1504" t="s">
        <v>713</v>
      </c>
      <c r="S9" s="1505"/>
      <c r="T9" s="1506"/>
    </row>
    <row r="10" spans="1:20" ht="18" customHeight="1" x14ac:dyDescent="0.15">
      <c r="E10" s="399" t="s">
        <v>714</v>
      </c>
      <c r="F10" s="412"/>
      <c r="G10" s="406"/>
      <c r="H10" s="399" t="s">
        <v>715</v>
      </c>
      <c r="J10" s="411" t="s">
        <v>641</v>
      </c>
      <c r="K10" s="394">
        <v>5</v>
      </c>
      <c r="L10" s="395" t="s">
        <v>698</v>
      </c>
      <c r="M10" s="395" t="s">
        <v>649</v>
      </c>
      <c r="N10" s="395" t="s">
        <v>652</v>
      </c>
      <c r="O10" s="395" t="s">
        <v>716</v>
      </c>
      <c r="P10" s="407" t="e">
        <f>COUNTIF(#REF!,【選択肢】!K10)</f>
        <v>#REF!</v>
      </c>
      <c r="R10" s="1498" t="s">
        <v>717</v>
      </c>
      <c r="S10" s="1499"/>
      <c r="T10" s="1500"/>
    </row>
    <row r="11" spans="1:20" ht="18" customHeight="1" x14ac:dyDescent="0.15">
      <c r="E11" s="397" t="s">
        <v>718</v>
      </c>
      <c r="F11" s="412"/>
      <c r="G11" s="406"/>
      <c r="H11" s="399" t="s">
        <v>719</v>
      </c>
      <c r="K11" s="394">
        <v>6</v>
      </c>
      <c r="L11" s="395" t="s">
        <v>698</v>
      </c>
      <c r="M11" s="395" t="s">
        <v>649</v>
      </c>
      <c r="N11" s="395" t="s">
        <v>652</v>
      </c>
      <c r="O11" s="395" t="s">
        <v>720</v>
      </c>
      <c r="P11" s="407" t="e">
        <f>COUNTIF(#REF!,【選択肢】!K11)</f>
        <v>#REF!</v>
      </c>
      <c r="R11" s="413" t="s">
        <v>721</v>
      </c>
      <c r="S11" s="414"/>
      <c r="T11" s="415"/>
    </row>
    <row r="12" spans="1:20" ht="18" customHeight="1" x14ac:dyDescent="0.15">
      <c r="H12" s="399" t="s">
        <v>722</v>
      </c>
      <c r="K12" s="394">
        <v>7</v>
      </c>
      <c r="L12" s="395" t="s">
        <v>698</v>
      </c>
      <c r="M12" s="395" t="s">
        <v>649</v>
      </c>
      <c r="N12" s="395" t="s">
        <v>0</v>
      </c>
      <c r="O12" s="395" t="s">
        <v>723</v>
      </c>
      <c r="P12" s="407" t="e">
        <f>COUNTIF(#REF!,【選択肢】!K12)</f>
        <v>#REF!</v>
      </c>
      <c r="R12" s="416" t="s">
        <v>724</v>
      </c>
      <c r="S12" s="417"/>
      <c r="T12" s="418"/>
    </row>
    <row r="13" spans="1:20" ht="18" customHeight="1" x14ac:dyDescent="0.15">
      <c r="H13" s="399" t="s">
        <v>725</v>
      </c>
      <c r="K13" s="394">
        <v>8</v>
      </c>
      <c r="L13" s="395" t="s">
        <v>698</v>
      </c>
      <c r="M13" s="395" t="s">
        <v>649</v>
      </c>
      <c r="N13" s="395" t="s">
        <v>0</v>
      </c>
      <c r="O13" s="395" t="s">
        <v>726</v>
      </c>
      <c r="P13" s="407" t="e">
        <f>COUNTIF(#REF!,【選択肢】!K13)</f>
        <v>#REF!</v>
      </c>
      <c r="R13" s="416" t="s">
        <v>727</v>
      </c>
      <c r="S13" s="417"/>
      <c r="T13" s="418"/>
    </row>
    <row r="14" spans="1:20" ht="18" customHeight="1" x14ac:dyDescent="0.15">
      <c r="H14" s="399" t="s">
        <v>728</v>
      </c>
      <c r="K14" s="394">
        <v>9</v>
      </c>
      <c r="L14" s="395" t="s">
        <v>698</v>
      </c>
      <c r="M14" s="395" t="s">
        <v>649</v>
      </c>
      <c r="N14" s="395" t="s">
        <v>0</v>
      </c>
      <c r="O14" s="395" t="s">
        <v>729</v>
      </c>
      <c r="P14" s="407" t="e">
        <f>COUNTIF(#REF!,【選択肢】!K14)</f>
        <v>#REF!</v>
      </c>
      <c r="R14" s="416" t="s">
        <v>730</v>
      </c>
      <c r="S14" s="417"/>
      <c r="T14" s="418"/>
    </row>
    <row r="15" spans="1:20" ht="18" customHeight="1" x14ac:dyDescent="0.15">
      <c r="H15" s="403" t="s">
        <v>731</v>
      </c>
      <c r="K15" s="394">
        <v>10</v>
      </c>
      <c r="L15" s="395" t="s">
        <v>698</v>
      </c>
      <c r="M15" s="395" t="s">
        <v>649</v>
      </c>
      <c r="N15" s="395" t="s">
        <v>1</v>
      </c>
      <c r="O15" s="395" t="s">
        <v>732</v>
      </c>
      <c r="P15" s="407" t="e">
        <f>COUNTIF(#REF!,【選択肢】!K15)</f>
        <v>#REF!</v>
      </c>
      <c r="R15" s="416" t="s">
        <v>733</v>
      </c>
      <c r="S15" s="417"/>
      <c r="T15" s="418"/>
    </row>
    <row r="16" spans="1:20" ht="18" customHeight="1" x14ac:dyDescent="0.15">
      <c r="K16" s="394">
        <v>11</v>
      </c>
      <c r="L16" s="395" t="s">
        <v>698</v>
      </c>
      <c r="M16" s="395" t="s">
        <v>649</v>
      </c>
      <c r="N16" s="395" t="s">
        <v>1</v>
      </c>
      <c r="O16" s="395" t="s">
        <v>734</v>
      </c>
      <c r="P16" s="407" t="e">
        <f>COUNTIF(#REF!,【選択肢】!K16)</f>
        <v>#REF!</v>
      </c>
      <c r="R16" s="419"/>
      <c r="S16" s="420"/>
      <c r="T16" s="421"/>
    </row>
    <row r="17" spans="11:20" ht="18" customHeight="1" x14ac:dyDescent="0.15">
      <c r="K17" s="394">
        <v>12</v>
      </c>
      <c r="L17" s="395" t="s">
        <v>698</v>
      </c>
      <c r="M17" s="395" t="s">
        <v>649</v>
      </c>
      <c r="N17" s="395" t="s">
        <v>1</v>
      </c>
      <c r="O17" s="395" t="s">
        <v>735</v>
      </c>
      <c r="P17" s="407" t="e">
        <f>COUNTIF(#REF!,【選択肢】!K17)</f>
        <v>#REF!</v>
      </c>
      <c r="R17" s="419" t="s">
        <v>736</v>
      </c>
      <c r="S17" s="409"/>
      <c r="T17" s="410"/>
    </row>
    <row r="18" spans="11:20" ht="18" customHeight="1" x14ac:dyDescent="0.15">
      <c r="K18" s="394">
        <v>13</v>
      </c>
      <c r="L18" s="395" t="s">
        <v>698</v>
      </c>
      <c r="M18" s="395" t="s">
        <v>649</v>
      </c>
      <c r="N18" s="395" t="s">
        <v>2</v>
      </c>
      <c r="O18" s="395" t="s">
        <v>737</v>
      </c>
      <c r="P18" s="407" t="e">
        <f>COUNTIF(#REF!,【選択肢】!K18)</f>
        <v>#REF!</v>
      </c>
      <c r="R18" s="413" t="s">
        <v>738</v>
      </c>
      <c r="S18" s="420"/>
      <c r="T18" s="421"/>
    </row>
    <row r="19" spans="11:20" ht="18" customHeight="1" x14ac:dyDescent="0.15">
      <c r="K19" s="394">
        <v>14</v>
      </c>
      <c r="L19" s="395" t="s">
        <v>698</v>
      </c>
      <c r="M19" s="395" t="s">
        <v>649</v>
      </c>
      <c r="N19" s="395" t="s">
        <v>2</v>
      </c>
      <c r="O19" s="395" t="s">
        <v>739</v>
      </c>
      <c r="P19" s="407" t="e">
        <f>COUNTIF(#REF!,【選択肢】!K19)</f>
        <v>#REF!</v>
      </c>
      <c r="R19" s="416" t="s">
        <v>740</v>
      </c>
      <c r="S19" s="420"/>
      <c r="T19" s="421"/>
    </row>
    <row r="20" spans="11:20" ht="18" customHeight="1" x14ac:dyDescent="0.15">
      <c r="K20" s="394">
        <v>15</v>
      </c>
      <c r="L20" s="395" t="s">
        <v>698</v>
      </c>
      <c r="M20" s="395" t="s">
        <v>649</v>
      </c>
      <c r="N20" s="395" t="s">
        <v>2</v>
      </c>
      <c r="O20" s="395" t="s">
        <v>741</v>
      </c>
      <c r="P20" s="407" t="e">
        <f>COUNTIF(#REF!,【選択肢】!K20)</f>
        <v>#REF!</v>
      </c>
      <c r="R20" s="416" t="s">
        <v>742</v>
      </c>
      <c r="S20" s="420"/>
      <c r="T20" s="421"/>
    </row>
    <row r="21" spans="11:20" ht="18" customHeight="1" x14ac:dyDescent="0.15">
      <c r="K21" s="394">
        <v>16</v>
      </c>
      <c r="L21" s="395" t="s">
        <v>698</v>
      </c>
      <c r="M21" s="395" t="s">
        <v>649</v>
      </c>
      <c r="N21" s="395" t="s">
        <v>650</v>
      </c>
      <c r="O21" s="395" t="s">
        <v>743</v>
      </c>
      <c r="P21" s="407" t="e">
        <f>COUNTIF(#REF!,【選択肢】!K21)</f>
        <v>#REF!</v>
      </c>
      <c r="R21" s="416" t="s">
        <v>744</v>
      </c>
      <c r="S21" s="420"/>
      <c r="T21" s="421"/>
    </row>
    <row r="22" spans="11:20" ht="18" customHeight="1" x14ac:dyDescent="0.15">
      <c r="K22" s="394">
        <v>17</v>
      </c>
      <c r="L22" s="395" t="s">
        <v>698</v>
      </c>
      <c r="M22" s="395" t="s">
        <v>745</v>
      </c>
      <c r="N22" s="395" t="s">
        <v>745</v>
      </c>
      <c r="O22" s="395" t="s">
        <v>746</v>
      </c>
      <c r="P22" s="407" t="e">
        <f>COUNTIF(#REF!,【選択肢】!K22)</f>
        <v>#REF!</v>
      </c>
      <c r="R22" s="416" t="s">
        <v>747</v>
      </c>
      <c r="S22" s="420"/>
      <c r="T22" s="421"/>
    </row>
    <row r="23" spans="11:20" ht="18" customHeight="1" x14ac:dyDescent="0.15">
      <c r="K23" s="394">
        <v>18</v>
      </c>
      <c r="L23" s="395" t="s">
        <v>698</v>
      </c>
      <c r="M23" s="395" t="s">
        <v>745</v>
      </c>
      <c r="N23" s="395" t="s">
        <v>745</v>
      </c>
      <c r="O23" s="395" t="s">
        <v>748</v>
      </c>
      <c r="P23" s="407" t="e">
        <f>COUNTIF(#REF!,【選択肢】!K23)</f>
        <v>#REF!</v>
      </c>
      <c r="R23" s="416" t="s">
        <v>749</v>
      </c>
      <c r="S23" s="420"/>
      <c r="T23" s="421"/>
    </row>
    <row r="24" spans="11:20" ht="18" customHeight="1" x14ac:dyDescent="0.15">
      <c r="K24" s="394">
        <v>19</v>
      </c>
      <c r="L24" s="395" t="s">
        <v>698</v>
      </c>
      <c r="M24" s="395" t="s">
        <v>745</v>
      </c>
      <c r="N24" s="395" t="s">
        <v>745</v>
      </c>
      <c r="O24" s="395" t="s">
        <v>750</v>
      </c>
      <c r="P24" s="407" t="e">
        <f>COUNTIF(#REF!,【選択肢】!K24)</f>
        <v>#REF!</v>
      </c>
      <c r="R24" s="416" t="s">
        <v>751</v>
      </c>
      <c r="S24" s="420"/>
      <c r="T24" s="421"/>
    </row>
    <row r="25" spans="11:20" ht="18" customHeight="1" x14ac:dyDescent="0.15">
      <c r="K25" s="394">
        <v>20</v>
      </c>
      <c r="L25" s="395" t="s">
        <v>698</v>
      </c>
      <c r="M25" s="395" t="s">
        <v>745</v>
      </c>
      <c r="N25" s="395" t="s">
        <v>745</v>
      </c>
      <c r="O25" s="395" t="s">
        <v>752</v>
      </c>
      <c r="P25" s="407" t="e">
        <f>COUNTIF(#REF!,【選択肢】!K25)</f>
        <v>#REF!</v>
      </c>
      <c r="R25" s="416"/>
      <c r="S25" s="420"/>
      <c r="T25" s="421"/>
    </row>
    <row r="26" spans="11:20" ht="18" customHeight="1" x14ac:dyDescent="0.15">
      <c r="K26" s="394">
        <v>21</v>
      </c>
      <c r="L26" s="395" t="s">
        <v>698</v>
      </c>
      <c r="M26" s="395" t="s">
        <v>745</v>
      </c>
      <c r="N26" s="395" t="s">
        <v>745</v>
      </c>
      <c r="O26" s="395" t="s">
        <v>753</v>
      </c>
      <c r="P26" s="407" t="e">
        <f>COUNTIF(#REF!,【選択肢】!K26)</f>
        <v>#REF!</v>
      </c>
      <c r="R26" s="413" t="s">
        <v>754</v>
      </c>
      <c r="S26" s="420"/>
      <c r="T26" s="421"/>
    </row>
    <row r="27" spans="11:20" ht="18" customHeight="1" x14ac:dyDescent="0.15">
      <c r="K27" s="394">
        <v>22</v>
      </c>
      <c r="L27" s="395" t="s">
        <v>698</v>
      </c>
      <c r="M27" s="395" t="s">
        <v>745</v>
      </c>
      <c r="N27" s="395" t="s">
        <v>745</v>
      </c>
      <c r="O27" s="395" t="s">
        <v>755</v>
      </c>
      <c r="P27" s="407" t="e">
        <f>COUNTIF(#REF!,【選択肢】!K27)</f>
        <v>#REF!</v>
      </c>
      <c r="R27" s="416" t="s">
        <v>756</v>
      </c>
      <c r="S27" s="420"/>
      <c r="T27" s="421"/>
    </row>
    <row r="28" spans="11:20" ht="18" customHeight="1" x14ac:dyDescent="0.15">
      <c r="K28" s="394">
        <v>23</v>
      </c>
      <c r="L28" s="395" t="s">
        <v>698</v>
      </c>
      <c r="M28" s="395" t="s">
        <v>745</v>
      </c>
      <c r="N28" s="395" t="s">
        <v>745</v>
      </c>
      <c r="O28" s="395" t="s">
        <v>757</v>
      </c>
      <c r="P28" s="407" t="e">
        <f>COUNTIF(#REF!,【選択肢】!K28)</f>
        <v>#REF!</v>
      </c>
      <c r="R28" s="416" t="s">
        <v>758</v>
      </c>
      <c r="S28" s="420"/>
      <c r="T28" s="421"/>
    </row>
    <row r="29" spans="11:20" ht="18" customHeight="1" x14ac:dyDescent="0.15">
      <c r="K29" s="394">
        <v>24</v>
      </c>
      <c r="L29" s="395" t="s">
        <v>759</v>
      </c>
      <c r="M29" s="395" t="s">
        <v>760</v>
      </c>
      <c r="N29" s="395" t="s">
        <v>761</v>
      </c>
      <c r="O29" s="395" t="s">
        <v>762</v>
      </c>
      <c r="P29" s="407" t="e">
        <f>COUNTIF(#REF!,【選択肢】!K29)</f>
        <v>#REF!</v>
      </c>
      <c r="R29" s="408"/>
      <c r="S29" s="409"/>
      <c r="T29" s="410"/>
    </row>
    <row r="30" spans="11:20" ht="18" customHeight="1" x14ac:dyDescent="0.15">
      <c r="K30" s="394">
        <v>25</v>
      </c>
      <c r="L30" s="395" t="s">
        <v>759</v>
      </c>
      <c r="M30" s="395" t="s">
        <v>760</v>
      </c>
      <c r="N30" s="395" t="s">
        <v>761</v>
      </c>
      <c r="O30" s="395" t="s">
        <v>763</v>
      </c>
      <c r="P30" s="407" t="e">
        <f>COUNTIF(#REF!,【選択肢】!K30)</f>
        <v>#REF!</v>
      </c>
      <c r="R30" s="419" t="s">
        <v>764</v>
      </c>
      <c r="S30" s="420"/>
      <c r="T30" s="421"/>
    </row>
    <row r="31" spans="11:20" ht="18" customHeight="1" x14ac:dyDescent="0.15">
      <c r="K31" s="394">
        <v>26</v>
      </c>
      <c r="L31" s="395" t="s">
        <v>759</v>
      </c>
      <c r="M31" s="395" t="s">
        <v>760</v>
      </c>
      <c r="N31" s="395" t="s">
        <v>761</v>
      </c>
      <c r="O31" s="395" t="s">
        <v>765</v>
      </c>
      <c r="P31" s="407" t="e">
        <f>COUNTIF(#REF!,【選択肢】!K31)</f>
        <v>#REF!</v>
      </c>
      <c r="R31" s="1501" t="s">
        <v>766</v>
      </c>
      <c r="S31" s="1502"/>
      <c r="T31" s="1503"/>
    </row>
    <row r="32" spans="11:20" ht="18" customHeight="1" x14ac:dyDescent="0.15">
      <c r="K32" s="394">
        <v>27</v>
      </c>
      <c r="L32" s="395" t="s">
        <v>759</v>
      </c>
      <c r="M32" s="395" t="s">
        <v>760</v>
      </c>
      <c r="N32" s="395" t="s">
        <v>761</v>
      </c>
      <c r="O32" s="395" t="s">
        <v>767</v>
      </c>
      <c r="P32" s="407" t="e">
        <f>COUNTIF(#REF!,【選択肢】!K32)</f>
        <v>#REF!</v>
      </c>
      <c r="R32" s="416" t="s">
        <v>768</v>
      </c>
      <c r="S32" s="420"/>
      <c r="T32" s="421"/>
    </row>
    <row r="33" spans="11:20" ht="18" customHeight="1" x14ac:dyDescent="0.15">
      <c r="K33" s="394">
        <v>28</v>
      </c>
      <c r="L33" s="395" t="s">
        <v>759</v>
      </c>
      <c r="M33" s="395" t="s">
        <v>760</v>
      </c>
      <c r="N33" s="395" t="s">
        <v>647</v>
      </c>
      <c r="O33" s="395" t="s">
        <v>769</v>
      </c>
      <c r="P33" s="407" t="e">
        <f>COUNTIF(#REF!,【選択肢】!K33)</f>
        <v>#REF!</v>
      </c>
      <c r="R33" s="416" t="s">
        <v>770</v>
      </c>
      <c r="S33" s="420"/>
      <c r="T33" s="421"/>
    </row>
    <row r="34" spans="11:20" ht="18" customHeight="1" x14ac:dyDescent="0.15">
      <c r="K34" s="394">
        <v>29</v>
      </c>
      <c r="L34" s="395" t="s">
        <v>759</v>
      </c>
      <c r="M34" s="395" t="s">
        <v>771</v>
      </c>
      <c r="N34" s="395" t="s">
        <v>648</v>
      </c>
      <c r="O34" s="395" t="s">
        <v>772</v>
      </c>
      <c r="P34" s="407" t="e">
        <f>COUNTIF(#REF!,【選択肢】!K34)</f>
        <v>#REF!</v>
      </c>
      <c r="R34" s="422" t="s">
        <v>733</v>
      </c>
      <c r="S34" s="423"/>
      <c r="T34" s="424"/>
    </row>
    <row r="35" spans="11:20" ht="18" customHeight="1" x14ac:dyDescent="0.15">
      <c r="K35" s="394">
        <v>30</v>
      </c>
      <c r="L35" s="395" t="s">
        <v>759</v>
      </c>
      <c r="M35" s="395" t="s">
        <v>649</v>
      </c>
      <c r="N35" s="395" t="s">
        <v>652</v>
      </c>
      <c r="O35" s="395" t="s">
        <v>773</v>
      </c>
      <c r="P35" s="407" t="e">
        <f>COUNTIF(#REF!,【選択肢】!K35)</f>
        <v>#REF!</v>
      </c>
    </row>
    <row r="36" spans="11:20" ht="18" customHeight="1" x14ac:dyDescent="0.15">
      <c r="K36" s="394">
        <v>31</v>
      </c>
      <c r="L36" s="395" t="s">
        <v>759</v>
      </c>
      <c r="M36" s="395" t="s">
        <v>649</v>
      </c>
      <c r="N36" s="395" t="s">
        <v>0</v>
      </c>
      <c r="O36" s="395" t="s">
        <v>774</v>
      </c>
      <c r="P36" s="407" t="e">
        <f>COUNTIF(#REF!,【選択肢】!K36)</f>
        <v>#REF!</v>
      </c>
    </row>
    <row r="37" spans="11:20" ht="18" customHeight="1" x14ac:dyDescent="0.15">
      <c r="K37" s="394">
        <v>32</v>
      </c>
      <c r="L37" s="395" t="s">
        <v>759</v>
      </c>
      <c r="M37" s="395" t="s">
        <v>649</v>
      </c>
      <c r="N37" s="395" t="s">
        <v>1</v>
      </c>
      <c r="O37" s="395" t="s">
        <v>775</v>
      </c>
      <c r="P37" s="407" t="e">
        <f>COUNTIF(#REF!,【選択肢】!K37)</f>
        <v>#REF!</v>
      </c>
    </row>
    <row r="38" spans="11:20" ht="18" customHeight="1" x14ac:dyDescent="0.15">
      <c r="K38" s="394">
        <v>33</v>
      </c>
      <c r="L38" s="395" t="s">
        <v>759</v>
      </c>
      <c r="M38" s="395" t="s">
        <v>649</v>
      </c>
      <c r="N38" s="395" t="s">
        <v>2</v>
      </c>
      <c r="O38" s="395" t="s">
        <v>776</v>
      </c>
      <c r="P38" s="407" t="e">
        <f>COUNTIF(#REF!,【選択肢】!K38)</f>
        <v>#REF!</v>
      </c>
    </row>
    <row r="39" spans="11:20" ht="18" customHeight="1" x14ac:dyDescent="0.15">
      <c r="K39" s="394">
        <v>34</v>
      </c>
      <c r="L39" s="395" t="s">
        <v>759</v>
      </c>
      <c r="M39" s="395" t="s">
        <v>647</v>
      </c>
      <c r="N39" s="395" t="s">
        <v>777</v>
      </c>
      <c r="O39" s="395" t="s">
        <v>778</v>
      </c>
      <c r="P39" s="407" t="e">
        <f>COUNTIF(#REF!,【選択肢】!K39)</f>
        <v>#REF!</v>
      </c>
    </row>
    <row r="40" spans="11:20" ht="18" customHeight="1" x14ac:dyDescent="0.15">
      <c r="K40" s="394">
        <v>35</v>
      </c>
      <c r="L40" s="395" t="s">
        <v>759</v>
      </c>
      <c r="M40" s="395" t="s">
        <v>647</v>
      </c>
      <c r="N40" s="395" t="s">
        <v>653</v>
      </c>
      <c r="O40" s="395" t="s">
        <v>779</v>
      </c>
      <c r="P40" s="407" t="e">
        <f>COUNTIF(#REF!,【選択肢】!K40)</f>
        <v>#REF!</v>
      </c>
    </row>
    <row r="41" spans="11:20" ht="18" customHeight="1" x14ac:dyDescent="0.15">
      <c r="K41" s="394">
        <v>36</v>
      </c>
      <c r="L41" s="395" t="s">
        <v>759</v>
      </c>
      <c r="M41" s="395" t="s">
        <v>647</v>
      </c>
      <c r="N41" s="395" t="s">
        <v>780</v>
      </c>
      <c r="O41" s="395" t="s">
        <v>781</v>
      </c>
      <c r="P41" s="407" t="e">
        <f>COUNTIF(#REF!,【選択肢】!K41)</f>
        <v>#REF!</v>
      </c>
    </row>
    <row r="42" spans="11:20" ht="18" customHeight="1" x14ac:dyDescent="0.15">
      <c r="K42" s="394">
        <v>37</v>
      </c>
      <c r="L42" s="395" t="s">
        <v>759</v>
      </c>
      <c r="M42" s="395" t="s">
        <v>647</v>
      </c>
      <c r="N42" s="395" t="s">
        <v>782</v>
      </c>
      <c r="O42" s="395" t="s">
        <v>783</v>
      </c>
      <c r="P42" s="407" t="e">
        <f>COUNTIF(#REF!,【選択肢】!K42)</f>
        <v>#REF!</v>
      </c>
      <c r="Q42" s="425" t="s">
        <v>784</v>
      </c>
    </row>
    <row r="43" spans="11:20" ht="18" customHeight="1" x14ac:dyDescent="0.15">
      <c r="K43" s="394">
        <v>38</v>
      </c>
      <c r="L43" s="395" t="s">
        <v>759</v>
      </c>
      <c r="M43" s="395" t="s">
        <v>647</v>
      </c>
      <c r="N43" s="395" t="s">
        <v>785</v>
      </c>
      <c r="O43" s="426" t="s">
        <v>786</v>
      </c>
      <c r="P43" s="407" t="e">
        <f>COUNTIF(#REF!,【選択肢】!K43)</f>
        <v>#REF!</v>
      </c>
      <c r="Q43" s="427" t="s">
        <v>787</v>
      </c>
      <c r="S43" s="428"/>
    </row>
    <row r="44" spans="11:20" ht="18" customHeight="1" x14ac:dyDescent="0.15">
      <c r="K44" s="394">
        <v>39</v>
      </c>
      <c r="L44" s="395" t="s">
        <v>759</v>
      </c>
      <c r="M44" s="395" t="s">
        <v>649</v>
      </c>
      <c r="N44" s="395" t="s">
        <v>777</v>
      </c>
      <c r="O44" s="429" t="s">
        <v>788</v>
      </c>
      <c r="P44" s="407" t="e">
        <f>COUNTIF(#REF!,【選択肢】!K44)</f>
        <v>#REF!</v>
      </c>
      <c r="Q44" s="430" t="s">
        <v>788</v>
      </c>
      <c r="R44" s="431"/>
    </row>
    <row r="45" spans="11:20" ht="18" customHeight="1" x14ac:dyDescent="0.15">
      <c r="K45" s="394">
        <v>40</v>
      </c>
      <c r="L45" s="395" t="s">
        <v>759</v>
      </c>
      <c r="M45" s="395" t="s">
        <v>649</v>
      </c>
      <c r="N45" s="395" t="s">
        <v>777</v>
      </c>
      <c r="O45" s="429" t="s">
        <v>789</v>
      </c>
      <c r="P45" s="407" t="e">
        <f>COUNTIF(#REF!,【選択肢】!K45)</f>
        <v>#REF!</v>
      </c>
      <c r="Q45" s="430" t="s">
        <v>789</v>
      </c>
      <c r="R45" s="431"/>
    </row>
    <row r="46" spans="11:20" ht="18" customHeight="1" x14ac:dyDescent="0.15">
      <c r="K46" s="394">
        <v>41</v>
      </c>
      <c r="L46" s="395" t="s">
        <v>759</v>
      </c>
      <c r="M46" s="395" t="s">
        <v>649</v>
      </c>
      <c r="N46" s="395" t="s">
        <v>777</v>
      </c>
      <c r="O46" s="429" t="s">
        <v>790</v>
      </c>
      <c r="P46" s="407" t="e">
        <f>COUNTIF(#REF!,【選択肢】!K46)</f>
        <v>#REF!</v>
      </c>
      <c r="Q46" s="430" t="s">
        <v>790</v>
      </c>
      <c r="R46" s="431"/>
    </row>
    <row r="47" spans="11:20" ht="18" customHeight="1" x14ac:dyDescent="0.15">
      <c r="K47" s="394">
        <v>42</v>
      </c>
      <c r="L47" s="395" t="s">
        <v>759</v>
      </c>
      <c r="M47" s="395" t="s">
        <v>649</v>
      </c>
      <c r="N47" s="395" t="s">
        <v>653</v>
      </c>
      <c r="O47" s="429" t="s">
        <v>791</v>
      </c>
      <c r="P47" s="407" t="e">
        <f>COUNTIF(#REF!,【選択肢】!K47)</f>
        <v>#REF!</v>
      </c>
      <c r="Q47" s="430" t="s">
        <v>791</v>
      </c>
      <c r="R47" s="431"/>
    </row>
    <row r="48" spans="11:20" ht="18" customHeight="1" x14ac:dyDescent="0.15">
      <c r="K48" s="394">
        <v>43</v>
      </c>
      <c r="L48" s="395" t="s">
        <v>759</v>
      </c>
      <c r="M48" s="395" t="s">
        <v>649</v>
      </c>
      <c r="N48" s="395" t="s">
        <v>653</v>
      </c>
      <c r="O48" s="429" t="s">
        <v>792</v>
      </c>
      <c r="P48" s="407" t="e">
        <f>COUNTIF(#REF!,【選択肢】!K48)</f>
        <v>#REF!</v>
      </c>
      <c r="Q48" s="430" t="s">
        <v>792</v>
      </c>
      <c r="R48" s="431"/>
    </row>
    <row r="49" spans="11:20" ht="18" customHeight="1" x14ac:dyDescent="0.15">
      <c r="K49" s="394">
        <v>44</v>
      </c>
      <c r="L49" s="395" t="s">
        <v>759</v>
      </c>
      <c r="M49" s="395" t="s">
        <v>649</v>
      </c>
      <c r="N49" s="395" t="s">
        <v>653</v>
      </c>
      <c r="O49" s="429" t="s">
        <v>793</v>
      </c>
      <c r="P49" s="407" t="e">
        <f>COUNTIF(#REF!,【選択肢】!K49)</f>
        <v>#REF!</v>
      </c>
      <c r="Q49" s="430" t="s">
        <v>793</v>
      </c>
      <c r="R49" s="431"/>
    </row>
    <row r="50" spans="11:20" ht="18" customHeight="1" x14ac:dyDescent="0.15">
      <c r="K50" s="394">
        <v>45</v>
      </c>
      <c r="L50" s="395" t="s">
        <v>759</v>
      </c>
      <c r="M50" s="395" t="s">
        <v>649</v>
      </c>
      <c r="N50" s="395" t="s">
        <v>780</v>
      </c>
      <c r="O50" s="429" t="s">
        <v>794</v>
      </c>
      <c r="P50" s="407" t="e">
        <f>COUNTIF(#REF!,【選択肢】!K50)</f>
        <v>#REF!</v>
      </c>
      <c r="Q50" s="430" t="s">
        <v>794</v>
      </c>
      <c r="R50" s="431"/>
    </row>
    <row r="51" spans="11:20" ht="18" customHeight="1" x14ac:dyDescent="0.15">
      <c r="K51" s="394">
        <v>46</v>
      </c>
      <c r="L51" s="395" t="s">
        <v>759</v>
      </c>
      <c r="M51" s="395" t="s">
        <v>649</v>
      </c>
      <c r="N51" s="395" t="s">
        <v>780</v>
      </c>
      <c r="O51" s="429" t="s">
        <v>795</v>
      </c>
      <c r="P51" s="407" t="e">
        <f>COUNTIF(#REF!,【選択肢】!K51)</f>
        <v>#REF!</v>
      </c>
      <c r="Q51" s="430" t="s">
        <v>795</v>
      </c>
      <c r="R51" s="431"/>
    </row>
    <row r="52" spans="11:20" ht="18" customHeight="1" x14ac:dyDescent="0.15">
      <c r="K52" s="394">
        <v>47</v>
      </c>
      <c r="L52" s="395" t="s">
        <v>759</v>
      </c>
      <c r="M52" s="395" t="s">
        <v>649</v>
      </c>
      <c r="N52" s="395" t="s">
        <v>780</v>
      </c>
      <c r="O52" s="429" t="s">
        <v>796</v>
      </c>
      <c r="P52" s="407" t="e">
        <f>COUNTIF(#REF!,【選択肢】!K52)</f>
        <v>#REF!</v>
      </c>
      <c r="Q52" s="430" t="s">
        <v>796</v>
      </c>
      <c r="R52" s="431"/>
    </row>
    <row r="53" spans="11:20" ht="18" customHeight="1" x14ac:dyDescent="0.15">
      <c r="K53" s="394">
        <v>48</v>
      </c>
      <c r="L53" s="395" t="s">
        <v>759</v>
      </c>
      <c r="M53" s="395" t="s">
        <v>649</v>
      </c>
      <c r="N53" s="395" t="s">
        <v>782</v>
      </c>
      <c r="O53" s="429" t="s">
        <v>797</v>
      </c>
      <c r="P53" s="407" t="e">
        <f>COUNTIF(#REF!,【選択肢】!K53)</f>
        <v>#REF!</v>
      </c>
      <c r="Q53" s="430" t="s">
        <v>797</v>
      </c>
      <c r="R53" s="431"/>
    </row>
    <row r="54" spans="11:20" ht="18" customHeight="1" x14ac:dyDescent="0.15">
      <c r="K54" s="394">
        <v>49</v>
      </c>
      <c r="L54" s="395" t="s">
        <v>759</v>
      </c>
      <c r="M54" s="395" t="s">
        <v>649</v>
      </c>
      <c r="N54" s="395" t="s">
        <v>782</v>
      </c>
      <c r="O54" s="429" t="s">
        <v>798</v>
      </c>
      <c r="P54" s="407" t="e">
        <f>COUNTIF(#REF!,【選択肢】!K54)</f>
        <v>#REF!</v>
      </c>
      <c r="Q54" s="430" t="s">
        <v>798</v>
      </c>
      <c r="R54" s="431"/>
    </row>
    <row r="55" spans="11:20" ht="18" customHeight="1" x14ac:dyDescent="0.15">
      <c r="K55" s="394">
        <v>50</v>
      </c>
      <c r="L55" s="395" t="s">
        <v>759</v>
      </c>
      <c r="M55" s="395" t="s">
        <v>649</v>
      </c>
      <c r="N55" s="395" t="s">
        <v>785</v>
      </c>
      <c r="O55" s="429" t="s">
        <v>799</v>
      </c>
      <c r="P55" s="407" t="e">
        <f>COUNTIF(#REF!,【選択肢】!K55)</f>
        <v>#REF!</v>
      </c>
      <c r="Q55" s="430" t="s">
        <v>799</v>
      </c>
      <c r="R55" s="432" t="s">
        <v>784</v>
      </c>
    </row>
    <row r="56" spans="11:20" ht="18" customHeight="1" x14ac:dyDescent="0.15">
      <c r="K56" s="394">
        <v>51</v>
      </c>
      <c r="L56" s="395" t="s">
        <v>759</v>
      </c>
      <c r="M56" s="395" t="s">
        <v>654</v>
      </c>
      <c r="N56" s="395" t="s">
        <v>654</v>
      </c>
      <c r="O56" s="433" t="s">
        <v>800</v>
      </c>
      <c r="P56" s="407" t="e">
        <f>COUNTIF(#REF!,【選択肢】!K56)</f>
        <v>#REF!</v>
      </c>
      <c r="Q56" s="434"/>
      <c r="R56" s="389" t="s">
        <v>801</v>
      </c>
      <c r="S56" s="435"/>
      <c r="T56" s="428"/>
    </row>
    <row r="57" spans="11:20" ht="18" customHeight="1" x14ac:dyDescent="0.15">
      <c r="K57" s="394">
        <v>52</v>
      </c>
      <c r="L57" s="395" t="s">
        <v>759</v>
      </c>
      <c r="M57" s="395" t="s">
        <v>802</v>
      </c>
      <c r="N57" s="395" t="s">
        <v>802</v>
      </c>
      <c r="O57" s="395" t="s">
        <v>803</v>
      </c>
      <c r="P57" s="407" t="e">
        <f>COUNTIF(#REF!,【選択肢】!K57)</f>
        <v>#REF!</v>
      </c>
      <c r="R57" s="436" t="s">
        <v>804</v>
      </c>
      <c r="S57" s="437"/>
      <c r="T57" s="438"/>
    </row>
    <row r="58" spans="11:20" ht="18" customHeight="1" x14ac:dyDescent="0.15">
      <c r="K58" s="394">
        <v>53</v>
      </c>
      <c r="L58" s="395" t="s">
        <v>759</v>
      </c>
      <c r="M58" s="395" t="s">
        <v>802</v>
      </c>
      <c r="N58" s="395" t="s">
        <v>802</v>
      </c>
      <c r="O58" s="395" t="s">
        <v>805</v>
      </c>
      <c r="P58" s="407" t="e">
        <f>COUNTIF(#REF!,【選択肢】!K58)</f>
        <v>#REF!</v>
      </c>
      <c r="R58" s="439" t="s">
        <v>806</v>
      </c>
      <c r="S58" s="437"/>
      <c r="T58" s="438"/>
    </row>
    <row r="59" spans="11:20" ht="18" customHeight="1" x14ac:dyDescent="0.15">
      <c r="K59" s="394">
        <v>54</v>
      </c>
      <c r="L59" s="395" t="s">
        <v>759</v>
      </c>
      <c r="M59" s="395" t="s">
        <v>802</v>
      </c>
      <c r="N59" s="395" t="s">
        <v>802</v>
      </c>
      <c r="O59" s="395" t="s">
        <v>807</v>
      </c>
      <c r="P59" s="407" t="e">
        <f>COUNTIF(#REF!,【選択肢】!K59)</f>
        <v>#REF!</v>
      </c>
      <c r="R59" s="439" t="s">
        <v>808</v>
      </c>
      <c r="S59" s="437"/>
      <c r="T59" s="438"/>
    </row>
    <row r="60" spans="11:20" ht="18" customHeight="1" x14ac:dyDescent="0.15">
      <c r="K60" s="394">
        <v>55</v>
      </c>
      <c r="L60" s="395" t="s">
        <v>759</v>
      </c>
      <c r="M60" s="395" t="s">
        <v>802</v>
      </c>
      <c r="N60" s="395" t="s">
        <v>802</v>
      </c>
      <c r="O60" s="395" t="s">
        <v>809</v>
      </c>
      <c r="P60" s="407" t="e">
        <f>COUNTIF(#REF!,【選択肢】!K60)</f>
        <v>#REF!</v>
      </c>
      <c r="R60" s="439" t="s">
        <v>810</v>
      </c>
      <c r="S60" s="437"/>
      <c r="T60" s="438"/>
    </row>
    <row r="61" spans="11:20" ht="18" customHeight="1" x14ac:dyDescent="0.15">
      <c r="K61" s="394">
        <v>56</v>
      </c>
      <c r="L61" s="395" t="s">
        <v>759</v>
      </c>
      <c r="M61" s="395" t="s">
        <v>802</v>
      </c>
      <c r="N61" s="395" t="s">
        <v>802</v>
      </c>
      <c r="O61" s="395" t="s">
        <v>811</v>
      </c>
      <c r="P61" s="407" t="e">
        <f>COUNTIF(#REF!,【選択肢】!K61)</f>
        <v>#REF!</v>
      </c>
      <c r="R61" s="439" t="s">
        <v>812</v>
      </c>
      <c r="S61" s="437"/>
      <c r="T61" s="438"/>
    </row>
    <row r="62" spans="11:20" ht="18" customHeight="1" x14ac:dyDescent="0.15">
      <c r="K62" s="394">
        <v>57</v>
      </c>
      <c r="L62" s="395" t="s">
        <v>759</v>
      </c>
      <c r="M62" s="395" t="s">
        <v>802</v>
      </c>
      <c r="N62" s="395" t="s">
        <v>802</v>
      </c>
      <c r="O62" s="395" t="s">
        <v>813</v>
      </c>
      <c r="P62" s="407" t="e">
        <f>COUNTIF(#REF!,【選択肢】!K62)</f>
        <v>#REF!</v>
      </c>
      <c r="R62" s="439" t="s">
        <v>814</v>
      </c>
      <c r="S62" s="437"/>
      <c r="T62" s="438"/>
    </row>
    <row r="63" spans="11:20" ht="18" customHeight="1" x14ac:dyDescent="0.15">
      <c r="K63" s="394">
        <v>58</v>
      </c>
      <c r="L63" s="395" t="s">
        <v>759</v>
      </c>
      <c r="M63" s="395" t="s">
        <v>802</v>
      </c>
      <c r="N63" s="395" t="s">
        <v>802</v>
      </c>
      <c r="O63" s="395" t="s">
        <v>815</v>
      </c>
      <c r="P63" s="407" t="e">
        <f>COUNTIF(#REF!,【選択肢】!K63)</f>
        <v>#REF!</v>
      </c>
      <c r="R63" s="439" t="s">
        <v>816</v>
      </c>
      <c r="S63" s="437"/>
      <c r="T63" s="438"/>
    </row>
    <row r="64" spans="11:20" ht="18" customHeight="1" x14ac:dyDescent="0.15">
      <c r="K64" s="394">
        <v>59</v>
      </c>
      <c r="L64" s="395" t="s">
        <v>759</v>
      </c>
      <c r="M64" s="395" t="s">
        <v>802</v>
      </c>
      <c r="N64" s="395" t="s">
        <v>802</v>
      </c>
      <c r="O64" s="395" t="s">
        <v>817</v>
      </c>
      <c r="P64" s="407" t="e">
        <f>COUNTIF(#REF!,【選択肢】!K64)</f>
        <v>#REF!</v>
      </c>
      <c r="R64" s="440" t="s">
        <v>818</v>
      </c>
      <c r="S64" s="432" t="s">
        <v>784</v>
      </c>
      <c r="T64" s="438"/>
    </row>
    <row r="65" spans="11:20" ht="18" customHeight="1" x14ac:dyDescent="0.15">
      <c r="K65" s="394">
        <v>60</v>
      </c>
      <c r="L65" s="395" t="s">
        <v>759</v>
      </c>
      <c r="M65" s="395" t="s">
        <v>802</v>
      </c>
      <c r="N65" s="395" t="s">
        <v>802</v>
      </c>
      <c r="O65" s="395" t="s">
        <v>819</v>
      </c>
      <c r="P65" s="407" t="e">
        <f>COUNTIF(#REF!,【選択肢】!K65)</f>
        <v>#REF!</v>
      </c>
      <c r="R65" s="441"/>
      <c r="S65" s="389" t="s">
        <v>820</v>
      </c>
      <c r="T65" s="435"/>
    </row>
    <row r="66" spans="11:20" ht="18" customHeight="1" x14ac:dyDescent="0.15">
      <c r="K66" s="394">
        <v>61</v>
      </c>
      <c r="L66" s="395" t="s">
        <v>821</v>
      </c>
      <c r="M66" s="395" t="s">
        <v>649</v>
      </c>
      <c r="N66" s="395" t="s">
        <v>0</v>
      </c>
      <c r="O66" s="395" t="s">
        <v>822</v>
      </c>
      <c r="P66" s="407" t="e">
        <f>COUNTIF(#REF!,【選択肢】!K66)</f>
        <v>#REF!</v>
      </c>
      <c r="S66" s="436" t="s">
        <v>823</v>
      </c>
      <c r="T66" s="437"/>
    </row>
    <row r="67" spans="11:20" ht="18" customHeight="1" x14ac:dyDescent="0.15">
      <c r="K67" s="394">
        <v>62</v>
      </c>
      <c r="L67" s="395" t="s">
        <v>821</v>
      </c>
      <c r="M67" s="395" t="s">
        <v>649</v>
      </c>
      <c r="N67" s="395" t="s">
        <v>0</v>
      </c>
      <c r="O67" s="395" t="s">
        <v>824</v>
      </c>
      <c r="P67" s="407" t="e">
        <f>COUNTIF(#REF!,【選択肢】!K67)</f>
        <v>#REF!</v>
      </c>
      <c r="S67" s="439" t="s">
        <v>825</v>
      </c>
      <c r="T67" s="437"/>
    </row>
    <row r="68" spans="11:20" ht="18" customHeight="1" x14ac:dyDescent="0.15">
      <c r="K68" s="394">
        <v>63</v>
      </c>
      <c r="L68" s="395" t="s">
        <v>821</v>
      </c>
      <c r="M68" s="395" t="s">
        <v>649</v>
      </c>
      <c r="N68" s="395" t="s">
        <v>1</v>
      </c>
      <c r="O68" s="395" t="s">
        <v>826</v>
      </c>
      <c r="P68" s="407" t="e">
        <f>COUNTIF(#REF!,【選択肢】!K68)</f>
        <v>#REF!</v>
      </c>
      <c r="S68" s="439" t="s">
        <v>827</v>
      </c>
      <c r="T68" s="437"/>
    </row>
    <row r="69" spans="11:20" ht="18" customHeight="1" x14ac:dyDescent="0.15">
      <c r="K69" s="394">
        <v>64</v>
      </c>
      <c r="L69" s="395" t="s">
        <v>821</v>
      </c>
      <c r="M69" s="395" t="s">
        <v>649</v>
      </c>
      <c r="N69" s="395" t="s">
        <v>1</v>
      </c>
      <c r="O69" s="395" t="s">
        <v>828</v>
      </c>
      <c r="P69" s="407" t="e">
        <f>COUNTIF(#REF!,【選択肢】!K69)</f>
        <v>#REF!</v>
      </c>
      <c r="S69" s="439" t="s">
        <v>829</v>
      </c>
      <c r="T69" s="437"/>
    </row>
    <row r="70" spans="11:20" ht="18" customHeight="1" x14ac:dyDescent="0.15">
      <c r="K70" s="394">
        <v>65</v>
      </c>
      <c r="L70" s="395" t="s">
        <v>821</v>
      </c>
      <c r="M70" s="395" t="s">
        <v>649</v>
      </c>
      <c r="N70" s="395" t="s">
        <v>2</v>
      </c>
      <c r="O70" s="395" t="s">
        <v>830</v>
      </c>
      <c r="P70" s="407" t="e">
        <f>COUNTIF(#REF!,【選択肢】!K70)</f>
        <v>#REF!</v>
      </c>
      <c r="S70" s="439" t="s">
        <v>831</v>
      </c>
      <c r="T70" s="437"/>
    </row>
    <row r="71" spans="11:20" ht="18" customHeight="1" x14ac:dyDescent="0.15">
      <c r="K71" s="442">
        <v>66</v>
      </c>
      <c r="L71" s="426" t="s">
        <v>821</v>
      </c>
      <c r="M71" s="426" t="s">
        <v>649</v>
      </c>
      <c r="N71" s="426" t="s">
        <v>2</v>
      </c>
      <c r="O71" s="426" t="s">
        <v>832</v>
      </c>
      <c r="P71" s="407" t="e">
        <f>COUNTIF(#REF!,【選択肢】!K71)</f>
        <v>#REF!</v>
      </c>
      <c r="S71" s="440" t="s">
        <v>833</v>
      </c>
      <c r="T71" s="437"/>
    </row>
    <row r="72" spans="11:20" x14ac:dyDescent="0.15">
      <c r="K72" s="443">
        <v>67</v>
      </c>
      <c r="L72" s="443" t="s">
        <v>1023</v>
      </c>
      <c r="M72" s="443" t="s">
        <v>651</v>
      </c>
      <c r="N72" s="443" t="s">
        <v>651</v>
      </c>
      <c r="O72" s="443" t="s">
        <v>1024</v>
      </c>
      <c r="P72" s="443" t="e">
        <f>COUNTIF(#REF!,【選択肢】!K72)</f>
        <v>#REF!</v>
      </c>
      <c r="S72" s="441"/>
    </row>
    <row r="73" spans="11:20" x14ac:dyDescent="0.15">
      <c r="K73" s="444">
        <v>68</v>
      </c>
      <c r="L73" s="443" t="s">
        <v>1023</v>
      </c>
      <c r="M73" s="444" t="s">
        <v>651</v>
      </c>
      <c r="N73" s="444" t="s">
        <v>651</v>
      </c>
      <c r="O73" s="444" t="s">
        <v>1025</v>
      </c>
      <c r="P73" s="443" t="e">
        <f>COUNTIF(#REF!,【選択肢】!K73)</f>
        <v>#REF!</v>
      </c>
    </row>
    <row r="74" spans="11:20" x14ac:dyDescent="0.15">
      <c r="K74" s="444">
        <v>69</v>
      </c>
      <c r="L74" s="443" t="s">
        <v>1023</v>
      </c>
      <c r="M74" s="443" t="s">
        <v>651</v>
      </c>
      <c r="N74" s="443" t="s">
        <v>651</v>
      </c>
      <c r="O74" s="444" t="s">
        <v>1026</v>
      </c>
      <c r="P74" s="443" t="e">
        <f>COUNTIF(#REF!,【選択肢】!K74)</f>
        <v>#REF!</v>
      </c>
    </row>
    <row r="75" spans="11:20" x14ac:dyDescent="0.15">
      <c r="K75" s="444">
        <v>70</v>
      </c>
      <c r="L75" s="443" t="s">
        <v>1023</v>
      </c>
      <c r="M75" s="444" t="s">
        <v>651</v>
      </c>
      <c r="N75" s="444" t="s">
        <v>651</v>
      </c>
      <c r="O75" s="444" t="s">
        <v>1027</v>
      </c>
      <c r="P75" s="443" t="e">
        <f>COUNTIF(#REF!,【選択肢】!K75)</f>
        <v>#REF!</v>
      </c>
    </row>
    <row r="76" spans="11:20" x14ac:dyDescent="0.15">
      <c r="K76" s="444">
        <v>71</v>
      </c>
      <c r="L76" s="443" t="s">
        <v>1023</v>
      </c>
      <c r="M76" s="443" t="s">
        <v>651</v>
      </c>
      <c r="N76" s="443" t="s">
        <v>651</v>
      </c>
      <c r="O76" s="444" t="s">
        <v>1028</v>
      </c>
      <c r="P76" s="443" t="e">
        <f>COUNTIF(#REF!,【選択肢】!K76)</f>
        <v>#REF!</v>
      </c>
    </row>
    <row r="77" spans="11:20" x14ac:dyDescent="0.15">
      <c r="K77" s="444">
        <v>72</v>
      </c>
      <c r="L77" s="443" t="s">
        <v>1023</v>
      </c>
      <c r="M77" s="444" t="s">
        <v>651</v>
      </c>
      <c r="N77" s="444" t="s">
        <v>651</v>
      </c>
      <c r="O77" s="444" t="s">
        <v>1029</v>
      </c>
      <c r="P77" s="443" t="e">
        <f>COUNTIF(#REF!,【選択肢】!K77)</f>
        <v>#REF!</v>
      </c>
    </row>
    <row r="78" spans="11:20" x14ac:dyDescent="0.15">
      <c r="K78" s="444">
        <v>73</v>
      </c>
      <c r="L78" s="443" t="s">
        <v>1023</v>
      </c>
      <c r="M78" s="443" t="s">
        <v>651</v>
      </c>
      <c r="N78" s="443" t="s">
        <v>651</v>
      </c>
      <c r="O78" s="444" t="s">
        <v>1030</v>
      </c>
      <c r="P78" s="443" t="e">
        <f>COUNTIF(#REF!,【選択肢】!K78)</f>
        <v>#REF!</v>
      </c>
    </row>
    <row r="79" spans="11:20" x14ac:dyDescent="0.15">
      <c r="K79" s="444">
        <v>74</v>
      </c>
      <c r="L79" s="443" t="s">
        <v>1023</v>
      </c>
      <c r="M79" s="444" t="s">
        <v>651</v>
      </c>
      <c r="N79" s="444" t="s">
        <v>651</v>
      </c>
      <c r="O79" s="444" t="s">
        <v>1031</v>
      </c>
      <c r="P79" s="443" t="e">
        <f>COUNTIF(#REF!,【選択肢】!K79)</f>
        <v>#REF!</v>
      </c>
    </row>
    <row r="80" spans="11:20" x14ac:dyDescent="0.15">
      <c r="K80" s="444">
        <v>75</v>
      </c>
      <c r="L80" s="443" t="s">
        <v>1023</v>
      </c>
      <c r="M80" s="443" t="s">
        <v>651</v>
      </c>
      <c r="N80" s="443" t="s">
        <v>651</v>
      </c>
      <c r="O80" s="444" t="s">
        <v>1032</v>
      </c>
      <c r="P80" s="443" t="e">
        <f>COUNTIF(#REF!,【選択肢】!K80)</f>
        <v>#REF!</v>
      </c>
    </row>
    <row r="81" spans="11:16" x14ac:dyDescent="0.15">
      <c r="K81" s="444">
        <v>76</v>
      </c>
      <c r="L81" s="443" t="s">
        <v>1023</v>
      </c>
      <c r="M81" s="444" t="s">
        <v>651</v>
      </c>
      <c r="N81" s="444" t="s">
        <v>651</v>
      </c>
      <c r="O81" s="444" t="s">
        <v>1033</v>
      </c>
      <c r="P81" s="443" t="e">
        <f>COUNTIF(#REF!,【選択肢】!K81)</f>
        <v>#REF!</v>
      </c>
    </row>
    <row r="82" spans="11:16" x14ac:dyDescent="0.15">
      <c r="K82" s="444">
        <v>77</v>
      </c>
      <c r="L82" s="443" t="s">
        <v>1023</v>
      </c>
      <c r="M82" s="443" t="s">
        <v>651</v>
      </c>
      <c r="N82" s="443" t="s">
        <v>651</v>
      </c>
      <c r="O82" s="444" t="s">
        <v>1034</v>
      </c>
      <c r="P82" s="443" t="e">
        <f>COUNTIF(#REF!,【選択肢】!K82)</f>
        <v>#REF!</v>
      </c>
    </row>
    <row r="83" spans="11:16" x14ac:dyDescent="0.15">
      <c r="K83" s="444">
        <v>78</v>
      </c>
      <c r="L83" s="443" t="s">
        <v>1023</v>
      </c>
      <c r="M83" s="444" t="s">
        <v>651</v>
      </c>
      <c r="N83" s="444" t="s">
        <v>651</v>
      </c>
      <c r="O83" s="444" t="s">
        <v>648</v>
      </c>
      <c r="P83" s="443" t="e">
        <f>COUNTIF(#REF!,【選択肢】!K83)</f>
        <v>#REF!</v>
      </c>
    </row>
    <row r="84" spans="11:16" x14ac:dyDescent="0.15">
      <c r="K84" s="444">
        <v>79</v>
      </c>
      <c r="L84" s="443" t="s">
        <v>1023</v>
      </c>
      <c r="M84" s="443" t="s">
        <v>651</v>
      </c>
      <c r="N84" s="443" t="s">
        <v>651</v>
      </c>
      <c r="O84" s="444" t="s">
        <v>359</v>
      </c>
      <c r="P84" s="443" t="e">
        <f>COUNTIF(#REF!,【選択肢】!K84)</f>
        <v>#REF!</v>
      </c>
    </row>
    <row r="85" spans="11:16" x14ac:dyDescent="0.15">
      <c r="K85" s="444">
        <v>80</v>
      </c>
      <c r="L85" s="443" t="s">
        <v>1023</v>
      </c>
      <c r="M85" s="444" t="s">
        <v>651</v>
      </c>
      <c r="N85" s="444" t="s">
        <v>651</v>
      </c>
      <c r="O85" s="444" t="s">
        <v>1035</v>
      </c>
      <c r="P85" s="443" t="e">
        <f>COUNTIF(#REF!,【選択肢】!K85)</f>
        <v>#REF!</v>
      </c>
    </row>
    <row r="86" spans="11:16" x14ac:dyDescent="0.15">
      <c r="K86" s="445"/>
      <c r="L86" s="445"/>
      <c r="M86" s="445" t="s">
        <v>642</v>
      </c>
      <c r="N86" s="445"/>
      <c r="O86" s="445"/>
      <c r="P86" s="44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2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 ds:uri="2b865993-42ae-49b0-8878-8834290ebd90"/>
    <ds:schemaRef ds:uri="http://purl.org/dc/elements/1.1/"/>
    <ds:schemaRef ds:uri="http://schemas.microsoft.com/office/infopath/2007/PartnerControls"/>
    <ds:schemaRef ds:uri="85ec59af-1a16-40a0-b163-384e34c79a5c"/>
    <ds:schemaRef ds:uri="http://schemas.microsoft.com/office/2006/metadata/properties"/>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9</vt:i4>
      </vt:variant>
    </vt:vector>
  </HeadingPairs>
  <TitlesOfParts>
    <vt:vector size="29" baseType="lpstr">
      <vt:lpstr>はじめに</vt:lpstr>
      <vt:lpstr>プルダウンリスト</vt:lpstr>
      <vt:lpstr>参４_申請</vt:lpstr>
      <vt:lpstr>参４_申請_事業計画</vt:lpstr>
      <vt:lpstr>別紙１①</vt:lpstr>
      <vt:lpstr>別紙１②</vt:lpstr>
      <vt:lpstr>別紙１③</vt:lpstr>
      <vt:lpstr>別紙１④</vt:lpstr>
      <vt:lpstr>別紙２①</vt:lpstr>
      <vt:lpstr>別紙３</vt:lpstr>
      <vt:lpstr>別紙４</vt:lpstr>
      <vt:lpstr>別紙５</vt:lpstr>
      <vt:lpstr>別紙７</vt:lpstr>
      <vt:lpstr>別紙７（別添）</vt:lpstr>
      <vt:lpstr>別紙８</vt:lpstr>
      <vt:lpstr>別紙２②（ネットワーク化活動計画）</vt:lpstr>
      <vt:lpstr>別紙２③（ネットワーク化）</vt:lpstr>
      <vt:lpstr>別紙２④（統合）</vt:lpstr>
      <vt:lpstr>別紙２⑤（多様な組織等の参画）</vt:lpstr>
      <vt:lpstr>【選択肢】</vt:lpstr>
      <vt:lpstr>はじめに!Print_Area</vt:lpstr>
      <vt:lpstr>別紙１③!Print_Area</vt:lpstr>
      <vt:lpstr>別紙１④!Print_Area</vt:lpstr>
      <vt:lpstr>別紙２①!Print_Area</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2025-04-17T05:44:43Z</cp:lastPrinted>
  <dcterms:created xsi:type="dcterms:W3CDTF">2023-01-27T04:19:32Z</dcterms:created>
  <dcterms:modified xsi:type="dcterms:W3CDTF">2025-05-22T02:25:31Z</dcterms:modified>
</cp:coreProperties>
</file>