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060" windowHeight="12615"/>
  </bookViews>
  <sheets>
    <sheet name="一覧" sheetId="1" r:id="rId1"/>
  </sheets>
  <definedNames>
    <definedName name="_xlnm._FilterDatabase" localSheetId="0" hidden="1">一覧!$A$3:$J$132</definedName>
    <definedName name="_xlnm.Print_Area" localSheetId="0">一覧!$A$1:$H$132</definedName>
    <definedName name="_xlnm.Print_Titles" localSheetId="0">一覧!$3:$3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<sst xmlns="http://schemas.openxmlformats.org/spreadsheetml/2006/main" xmlns:r="http://schemas.openxmlformats.org/officeDocument/2006/relationships" count="175" uniqueCount="175">
  <si>
    <t>【休暇管理】</t>
  </si>
  <si>
    <t>所属長が、職員ごと・所属ごとの時間外勤務や休暇取得状況等任意の項目を指定してCSV等で出力できること</t>
    <rPh sb="0" eb="3">
      <t>ショゾクチョウ</t>
    </rPh>
    <rPh sb="5" eb="7">
      <t>ショクイン</t>
    </rPh>
    <rPh sb="10" eb="12">
      <t>ショゾク</t>
    </rPh>
    <rPh sb="15" eb="18">
      <t>ジカンガイ</t>
    </rPh>
    <rPh sb="18" eb="20">
      <t>キンム</t>
    </rPh>
    <rPh sb="21" eb="23">
      <t>キュウカ</t>
    </rPh>
    <rPh sb="23" eb="25">
      <t>シュトク</t>
    </rPh>
    <rPh sb="25" eb="27">
      <t>ジョウキョウ</t>
    </rPh>
    <rPh sb="27" eb="28">
      <t>トウ</t>
    </rPh>
    <rPh sb="28" eb="30">
      <t>ニンイ</t>
    </rPh>
    <rPh sb="31" eb="33">
      <t>コウモク</t>
    </rPh>
    <rPh sb="34" eb="36">
      <t>シテイ</t>
    </rPh>
    <rPh sb="41" eb="42">
      <t>トウ</t>
    </rPh>
    <rPh sb="43" eb="45">
      <t>シュツリョク</t>
    </rPh>
    <phoneticPr fontId="3"/>
  </si>
  <si>
    <t>【基本機能】</t>
  </si>
  <si>
    <t>休憩時間の数を任意に指定・変更できること</t>
  </si>
  <si>
    <t>【時間外勤務管理】</t>
  </si>
  <si>
    <t>添付資料に電子ファイルが添付できること</t>
  </si>
  <si>
    <t>権限を与えられた担当者のみが、シフトの作成・変更が可能であること</t>
    <rPh sb="0" eb="2">
      <t>ケンゲン</t>
    </rPh>
    <rPh sb="3" eb="4">
      <t>アタ</t>
    </rPh>
    <rPh sb="8" eb="11">
      <t>タントウシャ</t>
    </rPh>
    <rPh sb="19" eb="21">
      <t>サクセイ</t>
    </rPh>
    <rPh sb="22" eb="24">
      <t>ヘンコウ</t>
    </rPh>
    <rPh sb="25" eb="27">
      <t>カノウ</t>
    </rPh>
    <phoneticPr fontId="3"/>
  </si>
  <si>
    <t>管理する情報は、５年以上保持できること</t>
    <rPh sb="0" eb="2">
      <t>カンリ</t>
    </rPh>
    <rPh sb="4" eb="6">
      <t>ジョウホウ</t>
    </rPh>
    <rPh sb="9" eb="12">
      <t>ネンイジョウ</t>
    </rPh>
    <rPh sb="12" eb="14">
      <t>ホジ</t>
    </rPh>
    <phoneticPr fontId="3"/>
  </si>
  <si>
    <t>【権限】</t>
    <rPh sb="1" eb="3">
      <t>ケンゲン</t>
    </rPh>
    <phoneticPr fontId="3"/>
  </si>
  <si>
    <r>
      <t>病気休暇や特別休暇等</t>
    </r>
    <r>
      <rPr>
        <sz val="11"/>
        <color theme="1"/>
        <rFont val="ＭＳ Ｐゴシック"/>
      </rPr>
      <t>総務課で最終確認をする必要がある休暇については、決裁ルートに総務課を追加できること</t>
    </r>
    <rPh sb="0" eb="2">
      <t>ビョウキ</t>
    </rPh>
    <rPh sb="2" eb="4">
      <t>キュウカ</t>
    </rPh>
    <rPh sb="5" eb="7">
      <t>トクベツ</t>
    </rPh>
    <rPh sb="7" eb="9">
      <t>キュウカ</t>
    </rPh>
    <rPh sb="9" eb="10">
      <t>トウ</t>
    </rPh>
    <rPh sb="10" eb="12">
      <t>ソウム</t>
    </rPh>
    <rPh sb="12" eb="13">
      <t>カ</t>
    </rPh>
    <rPh sb="14" eb="16">
      <t>サイシュウ</t>
    </rPh>
    <rPh sb="16" eb="18">
      <t>カクニン</t>
    </rPh>
    <rPh sb="21" eb="23">
      <t>ヒツヨウ</t>
    </rPh>
    <rPh sb="26" eb="28">
      <t>キュウカ</t>
    </rPh>
    <rPh sb="34" eb="36">
      <t>ケッサイ</t>
    </rPh>
    <rPh sb="40" eb="43">
      <t>ソウムカ</t>
    </rPh>
    <rPh sb="44" eb="46">
      <t>ツイカ</t>
    </rPh>
    <phoneticPr fontId="3"/>
  </si>
  <si>
    <t>【電子決裁】</t>
  </si>
  <si>
    <t>【出退勤管理】</t>
  </si>
  <si>
    <t>【特殊勤務管理】</t>
  </si>
  <si>
    <t>別添２</t>
    <rPh sb="0" eb="2">
      <t>ベッテン</t>
    </rPh>
    <phoneticPr fontId="3"/>
  </si>
  <si>
    <t>利用者に権限を設定することにより、利用できるメニューを制限できること</t>
  </si>
  <si>
    <t>他社製打刻機器や他社製出退勤管理システムが取得し、csv形式等に出力した出退勤データを取り込む場合、月次の確定処理を行っていないデータに対して、上書きしてデータを取り込むことができること。（前日のデータ取り込み及び他社製システムで修正された前々日以前のデータ取り込みを想定）</t>
    <rPh sb="8" eb="11">
      <t>タシャセイ</t>
    </rPh>
    <rPh sb="47" eb="49">
      <t>バアイ</t>
    </rPh>
    <rPh sb="50" eb="52">
      <t>ゲツジ</t>
    </rPh>
    <rPh sb="53" eb="55">
      <t>カクテイ</t>
    </rPh>
    <rPh sb="55" eb="57">
      <t>ショリ</t>
    </rPh>
    <rPh sb="58" eb="59">
      <t>オコナ</t>
    </rPh>
    <rPh sb="68" eb="69">
      <t>タイ</t>
    </rPh>
    <rPh sb="72" eb="74">
      <t>ウワガ</t>
    </rPh>
    <rPh sb="81" eb="82">
      <t>ト</t>
    </rPh>
    <rPh sb="83" eb="84">
      <t>コ</t>
    </rPh>
    <rPh sb="95" eb="97">
      <t>ゼンジツ</t>
    </rPh>
    <rPh sb="105" eb="106">
      <t>オヨ</t>
    </rPh>
    <rPh sb="120" eb="123">
      <t>ゼンゼンジツ</t>
    </rPh>
    <rPh sb="123" eb="125">
      <t>イゼン</t>
    </rPh>
    <rPh sb="129" eb="130">
      <t>ト</t>
    </rPh>
    <rPh sb="131" eb="132">
      <t>コ</t>
    </rPh>
    <phoneticPr fontId="3"/>
  </si>
  <si>
    <t>【管理職特別勤務管理】</t>
  </si>
  <si>
    <t>時間外勤務や年次有給休暇の取得状況を集計できること</t>
    <rPh sb="18" eb="20">
      <t>シュウケイ</t>
    </rPh>
    <phoneticPr fontId="3"/>
  </si>
  <si>
    <t>所属ごと・職員ごとに、年単位・月単位で集計できること</t>
    <rPh sb="19" eb="21">
      <t>シュウケイ</t>
    </rPh>
    <phoneticPr fontId="3"/>
  </si>
  <si>
    <t>1日の勤務時間数を個人ごとに分単位で管理できること</t>
  </si>
  <si>
    <t>承認者は各種申請を一覧で確認し、一括承認が行えること</t>
    <rPh sb="0" eb="2">
      <t>ショウニン</t>
    </rPh>
    <rPh sb="2" eb="3">
      <t>シャ</t>
    </rPh>
    <rPh sb="4" eb="5">
      <t>カク</t>
    </rPh>
    <rPh sb="5" eb="6">
      <t>シュ</t>
    </rPh>
    <rPh sb="6" eb="8">
      <t>シンセイ</t>
    </rPh>
    <rPh sb="9" eb="11">
      <t>イチラン</t>
    </rPh>
    <rPh sb="12" eb="14">
      <t>カクニン</t>
    </rPh>
    <rPh sb="16" eb="18">
      <t>イッカツ</t>
    </rPh>
    <rPh sb="18" eb="20">
      <t>ショウニン</t>
    </rPh>
    <rPh sb="21" eb="22">
      <t>オコナ</t>
    </rPh>
    <phoneticPr fontId="3"/>
  </si>
  <si>
    <t>ログインログ一覧、アクセスログ一覧、ファイルアクセスログ一覧が確認できること</t>
  </si>
  <si>
    <t>休暇の種類ごとに、時間単位・日単位の取得及び取得期間の範囲の設定が可能なこと</t>
    <rPh sb="0" eb="2">
      <t>キュウカ</t>
    </rPh>
    <rPh sb="3" eb="5">
      <t>シュルイ</t>
    </rPh>
    <rPh sb="9" eb="11">
      <t>ジカン</t>
    </rPh>
    <rPh sb="11" eb="13">
      <t>タンイ</t>
    </rPh>
    <rPh sb="18" eb="20">
      <t>シュトク</t>
    </rPh>
    <rPh sb="20" eb="21">
      <t>オヨ</t>
    </rPh>
    <rPh sb="22" eb="24">
      <t>シュトク</t>
    </rPh>
    <rPh sb="24" eb="26">
      <t>キカン</t>
    </rPh>
    <rPh sb="27" eb="29">
      <t>ハンイ</t>
    </rPh>
    <rPh sb="30" eb="32">
      <t>セッテイ</t>
    </rPh>
    <rPh sb="33" eb="35">
      <t>カノウ</t>
    </rPh>
    <phoneticPr fontId="3"/>
  </si>
  <si>
    <t>【出勤簿】</t>
  </si>
  <si>
    <t>【勤務シフト表】</t>
  </si>
  <si>
    <t>休暇の重複取得をチェックする機能があり、通知できること</t>
    <rPh sb="5" eb="7">
      <t>シュトク</t>
    </rPh>
    <phoneticPr fontId="3"/>
  </si>
  <si>
    <t>ゼロ以外は失格→</t>
    <rPh sb="2" eb="4">
      <t>イガイ</t>
    </rPh>
    <rPh sb="5" eb="7">
      <t>シッカク</t>
    </rPh>
    <phoneticPr fontId="3"/>
  </si>
  <si>
    <t>【勤怠アラート】</t>
  </si>
  <si>
    <t>採用等によりICカードの発行が必要な場合に、ICカードと職員情報の紐付けを市が行うことができること。</t>
    <rPh sb="0" eb="2">
      <t>サイヨウ</t>
    </rPh>
    <rPh sb="2" eb="3">
      <t>トウ</t>
    </rPh>
    <rPh sb="12" eb="14">
      <t>ハッコウ</t>
    </rPh>
    <rPh sb="15" eb="17">
      <t>ヒツヨウ</t>
    </rPh>
    <rPh sb="18" eb="20">
      <t>バアイ</t>
    </rPh>
    <rPh sb="28" eb="30">
      <t>ショクイン</t>
    </rPh>
    <rPh sb="30" eb="32">
      <t>ジョウホウ</t>
    </rPh>
    <rPh sb="33" eb="34">
      <t>ヒモ</t>
    </rPh>
    <rPh sb="34" eb="35">
      <t>ツ</t>
    </rPh>
    <rPh sb="37" eb="38">
      <t>シ</t>
    </rPh>
    <rPh sb="39" eb="40">
      <t>オコナ</t>
    </rPh>
    <phoneticPr fontId="3"/>
  </si>
  <si>
    <t>勤怠管理システム機能要件一覧表兼回答書</t>
  </si>
  <si>
    <t>33-2</t>
  </si>
  <si>
    <t>予定と実績、それぞれで申請ができること
また、事後申請もできること</t>
  </si>
  <si>
    <t>給与担当者は、未決裁の申請を随時確認可能であること</t>
    <rPh sb="0" eb="2">
      <t>キュウヨ</t>
    </rPh>
    <rPh sb="2" eb="4">
      <t>タントウ</t>
    </rPh>
    <rPh sb="4" eb="5">
      <t>シャ</t>
    </rPh>
    <rPh sb="7" eb="10">
      <t>ミケッサイ</t>
    </rPh>
    <rPh sb="11" eb="13">
      <t>シンセイ</t>
    </rPh>
    <rPh sb="14" eb="16">
      <t>ズイジ</t>
    </rPh>
    <rPh sb="16" eb="18">
      <t>カクニン</t>
    </rPh>
    <rPh sb="18" eb="20">
      <t>カノウ</t>
    </rPh>
    <phoneticPr fontId="3"/>
  </si>
  <si>
    <t>承認・決裁の依頼や却下・完了に関する通知は、メールによる自動通知も可能であること。</t>
  </si>
  <si>
    <t>勤務時間が7時間４５分に満たない職員の100分の100に対応していること</t>
  </si>
  <si>
    <t>官公庁向け標準パッケージとして開発されたシステムであること</t>
    <rPh sb="0" eb="3">
      <t>カンコウチョウ</t>
    </rPh>
    <rPh sb="3" eb="4">
      <t>ム</t>
    </rPh>
    <rPh sb="5" eb="7">
      <t>ヒョウジュン</t>
    </rPh>
    <rPh sb="15" eb="17">
      <t>カイハツ</t>
    </rPh>
    <phoneticPr fontId="23"/>
  </si>
  <si>
    <t>新規でタイムレコーダーの設置を行い、IC カードによる打刻が可能であること</t>
  </si>
  <si>
    <t>時間入力の表示内容は10分ごと、15分ごとなど任意に変更できること</t>
  </si>
  <si>
    <t>個人申請機能と各課庶務担当者によるまとめ入力機能があること</t>
  </si>
  <si>
    <t>各画面の入力項目が必須か任意かを容易に設定できること</t>
  </si>
  <si>
    <t>出退勤の記録をCSV出力できること</t>
    <rPh sb="0" eb="3">
      <t>シュッタイキン</t>
    </rPh>
    <rPh sb="4" eb="6">
      <t>キロク</t>
    </rPh>
    <phoneticPr fontId="3"/>
  </si>
  <si>
    <t>承認者、決裁者は回議申請に対して、決裁、却下が選択できること。また、却下を選択した場合、回議は終了し、申請者に対して通知されること</t>
  </si>
  <si>
    <t>各画面の入力項目の項目名が容易に設定できること</t>
  </si>
  <si>
    <t>各画面に表示する注意事項が容易に設定できること</t>
  </si>
  <si>
    <t>各種申請の承認・決裁待ち・却下など、申請の状況がトップ画面および申請一覧画面に件数表示できること。
また、件数表示のリンクから各申請処理画面へ偏移すること。</t>
  </si>
  <si>
    <t>職員ごとに勤務区分（勤務日、週休日、等）を管理できること</t>
    <rPh sb="0" eb="2">
      <t>ショクイン</t>
    </rPh>
    <rPh sb="5" eb="7">
      <t>キンム</t>
    </rPh>
    <rPh sb="7" eb="9">
      <t>クブン</t>
    </rPh>
    <rPh sb="10" eb="13">
      <t>キンムビ</t>
    </rPh>
    <rPh sb="14" eb="16">
      <t>シュウキュウ</t>
    </rPh>
    <rPh sb="16" eb="17">
      <t>ビ</t>
    </rPh>
    <rPh sb="18" eb="19">
      <t>トウ</t>
    </rPh>
    <rPh sb="21" eb="23">
      <t>カンリ</t>
    </rPh>
    <phoneticPr fontId="3"/>
  </si>
  <si>
    <t>承認、決裁待ちの該当者には随時承認・決裁待ち件数合計が表示されること</t>
  </si>
  <si>
    <t>システム内のデータをCSV等で出力できること</t>
    <rPh sb="4" eb="5">
      <t>ナイ</t>
    </rPh>
    <rPh sb="13" eb="14">
      <t>トウ</t>
    </rPh>
    <rPh sb="15" eb="17">
      <t>シュツリョク</t>
    </rPh>
    <phoneticPr fontId="3"/>
  </si>
  <si>
    <t>正規に割り振られた勤務時間との妥当性のチェックが行えること</t>
    <rPh sb="0" eb="2">
      <t>セイキ</t>
    </rPh>
    <rPh sb="3" eb="4">
      <t>ワ</t>
    </rPh>
    <rPh sb="5" eb="6">
      <t>フ</t>
    </rPh>
    <rPh sb="9" eb="11">
      <t>キンム</t>
    </rPh>
    <rPh sb="11" eb="13">
      <t>ジカン</t>
    </rPh>
    <rPh sb="15" eb="17">
      <t>ダトウ</t>
    </rPh>
    <rPh sb="17" eb="18">
      <t>セイ</t>
    </rPh>
    <rPh sb="24" eb="25">
      <t>オコナ</t>
    </rPh>
    <phoneticPr fontId="3"/>
  </si>
  <si>
    <t>49-1</t>
  </si>
  <si>
    <t>時間外勤務や年次有給休暇の取得状況の集計データを視覚的にわかりやすく視覚化（円グラフや折れ線グラフ等）できること</t>
    <rPh sb="18" eb="20">
      <t>シュウケイ</t>
    </rPh>
    <rPh sb="24" eb="27">
      <t>シカクテキ</t>
    </rPh>
    <rPh sb="38" eb="39">
      <t>エン</t>
    </rPh>
    <rPh sb="43" eb="44">
      <t>オ</t>
    </rPh>
    <rPh sb="45" eb="46">
      <t>セン</t>
    </rPh>
    <rPh sb="49" eb="50">
      <t>トウ</t>
    </rPh>
    <phoneticPr fontId="3"/>
  </si>
  <si>
    <t>時間外勤務と在庁時間との差分が比較できること</t>
    <rPh sb="0" eb="3">
      <t>ジカンガイ</t>
    </rPh>
    <rPh sb="3" eb="5">
      <t>キンム</t>
    </rPh>
    <rPh sb="6" eb="7">
      <t>ザイ</t>
    </rPh>
    <rPh sb="7" eb="8">
      <t>チョウ</t>
    </rPh>
    <rPh sb="8" eb="10">
      <t>ジカン</t>
    </rPh>
    <rPh sb="12" eb="14">
      <t>サブン</t>
    </rPh>
    <rPh sb="15" eb="17">
      <t>ヒカク</t>
    </rPh>
    <phoneticPr fontId="3"/>
  </si>
  <si>
    <t>66-1</t>
  </si>
  <si>
    <t>組織情報、職員情報、権限情報などの管理情報はシステム管理者以外には作成、変更、削除はできないように保護すること</t>
  </si>
  <si>
    <t>利用者に権限を設定することにより、アクセスできる組織・利用者を制限できること</t>
  </si>
  <si>
    <t>回議ルート上の承認者、決裁者には前もって回議されてくる申請の流れが確認でき、申請を引き上げて処理することが可能なこと</t>
  </si>
  <si>
    <t>時間単位の取得が可能な休暇であって、1時間未満の端数（0.5時間,0.75時間等）が生じた場合、端数を含めて取得処理ができること</t>
    <rPh sb="0" eb="2">
      <t>ジカン</t>
    </rPh>
    <rPh sb="2" eb="4">
      <t>タンイ</t>
    </rPh>
    <rPh sb="5" eb="7">
      <t>シュトク</t>
    </rPh>
    <rPh sb="8" eb="10">
      <t>カノウ</t>
    </rPh>
    <rPh sb="11" eb="13">
      <t>キュウカ</t>
    </rPh>
    <rPh sb="19" eb="21">
      <t>ジカン</t>
    </rPh>
    <rPh sb="21" eb="23">
      <t>ミマン</t>
    </rPh>
    <rPh sb="24" eb="26">
      <t>ハスウ</t>
    </rPh>
    <rPh sb="30" eb="32">
      <t>ジカン</t>
    </rPh>
    <rPh sb="37" eb="39">
      <t>ジカン</t>
    </rPh>
    <rPh sb="39" eb="40">
      <t>トウ</t>
    </rPh>
    <rPh sb="42" eb="43">
      <t>ショウ</t>
    </rPh>
    <rPh sb="45" eb="47">
      <t>バアイ</t>
    </rPh>
    <rPh sb="48" eb="50">
      <t>ハスウ</t>
    </rPh>
    <rPh sb="51" eb="52">
      <t>フク</t>
    </rPh>
    <rPh sb="54" eb="56">
      <t>シュトク</t>
    </rPh>
    <rPh sb="56" eb="58">
      <t>ショリ</t>
    </rPh>
    <phoneticPr fontId="3"/>
  </si>
  <si>
    <t>育児休業、介護休暇、部分休業等の申請が行えること</t>
  </si>
  <si>
    <t>年次有給休暇の一括繰越、一括付与の機能があること
また、付与日数と繰越日数を別々に管理することができること</t>
    <rPh sb="0" eb="2">
      <t>ネンジ</t>
    </rPh>
    <rPh sb="2" eb="4">
      <t>ユウキュウ</t>
    </rPh>
    <rPh sb="4" eb="6">
      <t>キュウカ</t>
    </rPh>
    <rPh sb="28" eb="30">
      <t>フヨ</t>
    </rPh>
    <rPh sb="30" eb="32">
      <t>ニッスウ</t>
    </rPh>
    <rPh sb="33" eb="35">
      <t>クリコシ</t>
    </rPh>
    <rPh sb="35" eb="37">
      <t>ニッスウ</t>
    </rPh>
    <rPh sb="38" eb="40">
      <t>ベツベツ</t>
    </rPh>
    <rPh sb="41" eb="43">
      <t>カンリ</t>
    </rPh>
    <phoneticPr fontId="3"/>
  </si>
  <si>
    <t>申請状況の一覧は申請中、決裁済、却下などのカテゴリで確認できること</t>
  </si>
  <si>
    <t>システムより簡易に打刻情報の入力が可能であり、電子出勤簿に対応できること</t>
  </si>
  <si>
    <t>1回の勤務の中で出勤、退勤の打刻が複数回行えること</t>
  </si>
  <si>
    <t>休暇については残日数・時間の表示ができること
また残日数・時間については各職員の1日の勤務時間を考慮できること</t>
  </si>
  <si>
    <t>49-2</t>
  </si>
  <si>
    <t>職員の種別ごとに、休暇の管理を年度または暦年で管理することができること</t>
    <rPh sb="0" eb="2">
      <t>ショクイン</t>
    </rPh>
    <rPh sb="3" eb="5">
      <t>シュベツ</t>
    </rPh>
    <rPh sb="9" eb="11">
      <t>キュウカ</t>
    </rPh>
    <rPh sb="12" eb="14">
      <t>カンリ</t>
    </rPh>
    <rPh sb="15" eb="17">
      <t>ネンド</t>
    </rPh>
    <rPh sb="20" eb="22">
      <t>レキネン</t>
    </rPh>
    <rPh sb="23" eb="25">
      <t>カンリ</t>
    </rPh>
    <phoneticPr fontId="3"/>
  </si>
  <si>
    <r>
      <t>月次処理にあたり、1ヶ月間の時間外勤務の合計時間について、支出科目ごと、支給率の割増区分ごとに四捨五入</t>
    </r>
    <r>
      <rPr>
        <sz val="11"/>
        <color theme="1"/>
        <rFont val="ＭＳ Ｐゴシック"/>
      </rPr>
      <t>ができること</t>
    </r>
    <rPh sb="0" eb="2">
      <t>ゲツジ</t>
    </rPh>
    <rPh sb="2" eb="4">
      <t>ショリ</t>
    </rPh>
    <rPh sb="10" eb="13">
      <t>カゲツカン</t>
    </rPh>
    <rPh sb="14" eb="17">
      <t>ジカンガイ</t>
    </rPh>
    <rPh sb="17" eb="19">
      <t>キンム</t>
    </rPh>
    <rPh sb="20" eb="22">
      <t>ゴウケイ</t>
    </rPh>
    <rPh sb="22" eb="24">
      <t>ジカン</t>
    </rPh>
    <rPh sb="29" eb="31">
      <t>シシュツ</t>
    </rPh>
    <rPh sb="31" eb="33">
      <t>カモク</t>
    </rPh>
    <rPh sb="36" eb="39">
      <t>シキュウリツ</t>
    </rPh>
    <rPh sb="40" eb="41">
      <t>ワ</t>
    </rPh>
    <rPh sb="41" eb="42">
      <t>マ</t>
    </rPh>
    <rPh sb="42" eb="44">
      <t>クブン</t>
    </rPh>
    <rPh sb="47" eb="51">
      <t>シシャゴニュウ</t>
    </rPh>
    <phoneticPr fontId="3"/>
  </si>
  <si>
    <t>年次有給休暇は、新採用、中途採用職員の採用月による付与日数設定機能があること</t>
    <rPh sb="0" eb="2">
      <t>ネンジ</t>
    </rPh>
    <rPh sb="2" eb="4">
      <t>ユウキュウ</t>
    </rPh>
    <rPh sb="4" eb="6">
      <t>キュウカ</t>
    </rPh>
    <phoneticPr fontId="3"/>
  </si>
  <si>
    <t>20-1</t>
  </si>
  <si>
    <t>振替休暇が取得できなかった場合、週休日の勤務として割増率を適用して算定できること</t>
    <rPh sb="0" eb="1">
      <t>フ</t>
    </rPh>
    <rPh sb="1" eb="2">
      <t>カ</t>
    </rPh>
    <rPh sb="2" eb="4">
      <t>キュウカ</t>
    </rPh>
    <rPh sb="5" eb="7">
      <t>シュトク</t>
    </rPh>
    <rPh sb="13" eb="15">
      <t>バアイ</t>
    </rPh>
    <rPh sb="16" eb="18">
      <t>シュウキュウ</t>
    </rPh>
    <rPh sb="18" eb="19">
      <t>ビ</t>
    </rPh>
    <rPh sb="20" eb="22">
      <t>キンム</t>
    </rPh>
    <rPh sb="25" eb="27">
      <t>ワリマシ</t>
    </rPh>
    <rPh sb="27" eb="28">
      <t>リツ</t>
    </rPh>
    <rPh sb="29" eb="31">
      <t>テキヨウ</t>
    </rPh>
    <rPh sb="33" eb="35">
      <t>サンテイ</t>
    </rPh>
    <phoneticPr fontId="3"/>
  </si>
  <si>
    <t>子の看護休暇の取得可能日数を管理し、チェックすることができること</t>
    <rPh sb="0" eb="1">
      <t>コ</t>
    </rPh>
    <rPh sb="2" eb="4">
      <t>カンゴ</t>
    </rPh>
    <rPh sb="4" eb="6">
      <t>キュウカ</t>
    </rPh>
    <rPh sb="7" eb="9">
      <t>シュトク</t>
    </rPh>
    <rPh sb="9" eb="11">
      <t>カノウ</t>
    </rPh>
    <rPh sb="11" eb="13">
      <t>ニッスウ</t>
    </rPh>
    <rPh sb="14" eb="16">
      <t>カンリ</t>
    </rPh>
    <phoneticPr fontId="3"/>
  </si>
  <si>
    <t>忌引き休暇は、対象となる親族との関係（続柄）を指定することで、取得可能な休暇日数が自動的に算出できること</t>
    <rPh sb="0" eb="2">
      <t>キビ</t>
    </rPh>
    <rPh sb="3" eb="5">
      <t>キュウカ</t>
    </rPh>
    <rPh sb="7" eb="9">
      <t>タイショウ</t>
    </rPh>
    <rPh sb="12" eb="14">
      <t>シンゾク</t>
    </rPh>
    <rPh sb="16" eb="18">
      <t>カンケイ</t>
    </rPh>
    <rPh sb="19" eb="21">
      <t>ゾクガラ</t>
    </rPh>
    <rPh sb="23" eb="25">
      <t>シテイ</t>
    </rPh>
    <rPh sb="31" eb="33">
      <t>シュトク</t>
    </rPh>
    <rPh sb="33" eb="35">
      <t>カノウ</t>
    </rPh>
    <rPh sb="36" eb="38">
      <t>キュウカ</t>
    </rPh>
    <rPh sb="38" eb="40">
      <t>ニッスウ</t>
    </rPh>
    <rPh sb="41" eb="43">
      <t>ジドウ</t>
    </rPh>
    <rPh sb="43" eb="44">
      <t>テキ</t>
    </rPh>
    <rPh sb="45" eb="47">
      <t>サンシュツ</t>
    </rPh>
    <phoneticPr fontId="3"/>
  </si>
  <si>
    <t>休暇の実績を職員ごとに確認できること
また、所属長が所属職員の取得した休暇を参照できること</t>
    <rPh sb="0" eb="2">
      <t>キュウカ</t>
    </rPh>
    <rPh sb="3" eb="5">
      <t>ジッセキ</t>
    </rPh>
    <rPh sb="6" eb="8">
      <t>ショクイン</t>
    </rPh>
    <rPh sb="11" eb="13">
      <t>カクニン</t>
    </rPh>
    <rPh sb="22" eb="25">
      <t>ショゾクチョウ</t>
    </rPh>
    <rPh sb="26" eb="28">
      <t>ショゾク</t>
    </rPh>
    <rPh sb="28" eb="30">
      <t>ショクイン</t>
    </rPh>
    <rPh sb="31" eb="33">
      <t>シュトク</t>
    </rPh>
    <rPh sb="35" eb="37">
      <t>キュウカ</t>
    </rPh>
    <rPh sb="38" eb="40">
      <t>サンショウ</t>
    </rPh>
    <phoneticPr fontId="3"/>
  </si>
  <si>
    <t>介護休暇・部分休業等の取得間隔は、毎日・曜日指定・その他自由に入力申請が可能なこと</t>
    <rPh sb="0" eb="2">
      <t>カイゴ</t>
    </rPh>
    <rPh sb="2" eb="4">
      <t>キュウカ</t>
    </rPh>
    <rPh sb="5" eb="7">
      <t>ブブン</t>
    </rPh>
    <rPh sb="7" eb="9">
      <t>キュウギョウ</t>
    </rPh>
    <rPh sb="9" eb="10">
      <t>トウ</t>
    </rPh>
    <rPh sb="11" eb="13">
      <t>シュトク</t>
    </rPh>
    <rPh sb="13" eb="15">
      <t>カンカク</t>
    </rPh>
    <rPh sb="17" eb="19">
      <t>マイニチ</t>
    </rPh>
    <rPh sb="20" eb="22">
      <t>ヨウビ</t>
    </rPh>
    <rPh sb="22" eb="24">
      <t>シテイ</t>
    </rPh>
    <rPh sb="27" eb="28">
      <t>タ</t>
    </rPh>
    <rPh sb="28" eb="30">
      <t>ジユウ</t>
    </rPh>
    <rPh sb="31" eb="33">
      <t>ニュウリョク</t>
    </rPh>
    <rPh sb="33" eb="35">
      <t>シンセイ</t>
    </rPh>
    <rPh sb="36" eb="38">
      <t>カノウ</t>
    </rPh>
    <phoneticPr fontId="3"/>
  </si>
  <si>
    <t>育児休業は、育児休業・期間の延長・再度の育児休業・再度の期間延長申請が可能なこと</t>
    <rPh sb="0" eb="2">
      <t>イクジ</t>
    </rPh>
    <rPh sb="2" eb="4">
      <t>キュウギョウ</t>
    </rPh>
    <rPh sb="6" eb="8">
      <t>イクジ</t>
    </rPh>
    <rPh sb="8" eb="10">
      <t>キュウギョウ</t>
    </rPh>
    <rPh sb="11" eb="13">
      <t>キカン</t>
    </rPh>
    <rPh sb="14" eb="16">
      <t>エンチョウ</t>
    </rPh>
    <rPh sb="17" eb="19">
      <t>サイド</t>
    </rPh>
    <rPh sb="20" eb="22">
      <t>イクジ</t>
    </rPh>
    <rPh sb="22" eb="24">
      <t>キュウギョウ</t>
    </rPh>
    <rPh sb="25" eb="27">
      <t>サイド</t>
    </rPh>
    <rPh sb="28" eb="30">
      <t>キカン</t>
    </rPh>
    <rPh sb="30" eb="32">
      <t>エンチョウ</t>
    </rPh>
    <rPh sb="32" eb="34">
      <t>シンセイ</t>
    </rPh>
    <rPh sb="35" eb="37">
      <t>カノウ</t>
    </rPh>
    <phoneticPr fontId="3"/>
  </si>
  <si>
    <t>週休日の時間外申請で振替日を同時に申請ができること
あるいは、振替の取得の意思を宣言し、後日取得することができること</t>
    <rPh sb="0" eb="2">
      <t>シュウキュウ</t>
    </rPh>
    <rPh sb="2" eb="3">
      <t>ビ</t>
    </rPh>
    <rPh sb="4" eb="7">
      <t>ジカンガイ</t>
    </rPh>
    <rPh sb="7" eb="9">
      <t>シンセイ</t>
    </rPh>
    <rPh sb="10" eb="13">
      <t>フリカエビ</t>
    </rPh>
    <rPh sb="14" eb="16">
      <t>ドウジ</t>
    </rPh>
    <rPh sb="17" eb="19">
      <t>シンセイ</t>
    </rPh>
    <rPh sb="31" eb="33">
      <t>フリカエ</t>
    </rPh>
    <rPh sb="34" eb="36">
      <t>シュトク</t>
    </rPh>
    <rPh sb="37" eb="39">
      <t>イシ</t>
    </rPh>
    <rPh sb="40" eb="42">
      <t>センゲン</t>
    </rPh>
    <rPh sb="44" eb="46">
      <t>ゴジツ</t>
    </rPh>
    <rPh sb="46" eb="48">
      <t>シュトク</t>
    </rPh>
    <phoneticPr fontId="3"/>
  </si>
  <si>
    <t>月単位で、所属別、支出科目別の時間外勤務の集計ができること。</t>
    <rPh sb="5" eb="7">
      <t>ショゾク</t>
    </rPh>
    <rPh sb="7" eb="8">
      <t>ベツ</t>
    </rPh>
    <rPh sb="9" eb="11">
      <t>シシュツ</t>
    </rPh>
    <rPh sb="11" eb="14">
      <t>カモクベツ</t>
    </rPh>
    <rPh sb="15" eb="18">
      <t>ジカンガイ</t>
    </rPh>
    <rPh sb="18" eb="20">
      <t>キンム</t>
    </rPh>
    <phoneticPr fontId="3"/>
  </si>
  <si>
    <t>11-2</t>
  </si>
  <si>
    <t>申請した内容が出勤簿に反映される機能があること</t>
  </si>
  <si>
    <t>特殊勤務手当の申請ができること。</t>
    <rPh sb="0" eb="2">
      <t>トクシュ</t>
    </rPh>
    <rPh sb="2" eb="4">
      <t>キンム</t>
    </rPh>
    <rPh sb="4" eb="6">
      <t>テアテ</t>
    </rPh>
    <rPh sb="7" eb="9">
      <t>シンセイ</t>
    </rPh>
    <phoneticPr fontId="3"/>
  </si>
  <si>
    <r>
      <t>決裁ルートの順番入れ替えは</t>
    </r>
    <r>
      <rPr>
        <sz val="11"/>
        <color theme="1"/>
        <rFont val="ＭＳ Ｐゴシック"/>
      </rPr>
      <t>簡単な操作で行えること</t>
    </r>
  </si>
  <si>
    <t>週休日をパターン化して登録できること。</t>
  </si>
  <si>
    <r>
      <t>任意の内容で</t>
    </r>
    <r>
      <rPr>
        <sz val="11"/>
        <color theme="1"/>
        <rFont val="ＭＳ Ｐゴシック"/>
      </rPr>
      <t>電子決裁機能を持つ届出・申請様式を自由に作成できること。
なお、作成はSE知識を必要とせず、ユーザ作業により作成できること。</t>
    </r>
    <rPh sb="6" eb="8">
      <t>デンシ</t>
    </rPh>
    <rPh sb="8" eb="10">
      <t>ケッサイ</t>
    </rPh>
    <rPh sb="10" eb="12">
      <t>キノウ</t>
    </rPh>
    <rPh sb="13" eb="14">
      <t>モ</t>
    </rPh>
    <rPh sb="15" eb="16">
      <t>トド</t>
    </rPh>
    <rPh sb="16" eb="17">
      <t>デ</t>
    </rPh>
    <rPh sb="18" eb="20">
      <t>シンセイ</t>
    </rPh>
    <rPh sb="20" eb="22">
      <t>ヨウシキ</t>
    </rPh>
    <phoneticPr fontId="3"/>
  </si>
  <si>
    <t>申請済みの休暇や時間外等の各種申請が出勤簿画面にて確認でき、その画面から該当申請画面に遷移すること</t>
  </si>
  <si>
    <t>出勤簿は権限を与えられた職員が作成・訂正が可能であること</t>
    <rPh sb="4" eb="6">
      <t>ケンゲン</t>
    </rPh>
    <rPh sb="7" eb="8">
      <t>アタ</t>
    </rPh>
    <rPh sb="12" eb="14">
      <t>ショクイン</t>
    </rPh>
    <rPh sb="15" eb="17">
      <t>サクセイ</t>
    </rPh>
    <rPh sb="18" eb="20">
      <t>テイセイ</t>
    </rPh>
    <rPh sb="21" eb="23">
      <t>カノウ</t>
    </rPh>
    <phoneticPr fontId="3"/>
  </si>
  <si>
    <t>勤務日を指定して各種申請画面に遷移することができ、その画面から申請することができること
また、申請後にもとの出勤簿画面に戻ること</t>
  </si>
  <si>
    <t>シフト勤務が設定できること</t>
    <rPh sb="3" eb="5">
      <t>キンム</t>
    </rPh>
    <rPh sb="6" eb="8">
      <t>セッテイ</t>
    </rPh>
    <phoneticPr fontId="3"/>
  </si>
  <si>
    <t>シフトを作成する際、勤務のパターンを設定することができること</t>
    <rPh sb="4" eb="6">
      <t>サクセイ</t>
    </rPh>
    <rPh sb="8" eb="9">
      <t>サイ</t>
    </rPh>
    <rPh sb="10" eb="12">
      <t>キンム</t>
    </rPh>
    <rPh sb="18" eb="20">
      <t>セッテイ</t>
    </rPh>
    <phoneticPr fontId="3"/>
  </si>
  <si>
    <t>勤務形態は、100パターン以上作成できること</t>
    <rPh sb="2" eb="4">
      <t>ケイタイ</t>
    </rPh>
    <rPh sb="13" eb="15">
      <t>イジョウ</t>
    </rPh>
    <rPh sb="15" eb="17">
      <t>サクセイ</t>
    </rPh>
    <phoneticPr fontId="3"/>
  </si>
  <si>
    <t>勤怠を締めた後に勤務シフトを編集することができないこと</t>
  </si>
  <si>
    <t>勤務の始業時間、終業時間、休憩時間をパターン化して登録できること</t>
  </si>
  <si>
    <t>日単位でメンテナンスができること</t>
  </si>
  <si>
    <t>機能要求</t>
    <rPh sb="0" eb="2">
      <t>キノウ</t>
    </rPh>
    <rPh sb="2" eb="4">
      <t>ヨウキュウ</t>
    </rPh>
    <phoneticPr fontId="3"/>
  </si>
  <si>
    <t>△</t>
  </si>
  <si>
    <t>必須</t>
  </si>
  <si>
    <t>必須</t>
    <rPh sb="0" eb="2">
      <t>ヒッス</t>
    </rPh>
    <phoneticPr fontId="3"/>
  </si>
  <si>
    <t>特記事項
（代替案・カスタマイズ内容・補足説明等）</t>
    <rPh sb="0" eb="2">
      <t>トッキ</t>
    </rPh>
    <rPh sb="2" eb="4">
      <t>ジコウ</t>
    </rPh>
    <rPh sb="6" eb="9">
      <t>ダイタイアン</t>
    </rPh>
    <rPh sb="16" eb="18">
      <t>ナイヨウ</t>
    </rPh>
    <rPh sb="19" eb="21">
      <t>ホソク</t>
    </rPh>
    <rPh sb="21" eb="23">
      <t>セツメイ</t>
    </rPh>
    <rPh sb="23" eb="24">
      <t>トウ</t>
    </rPh>
    <phoneticPr fontId="3"/>
  </si>
  <si>
    <t>◎</t>
  </si>
  <si>
    <t>複数部署を兼務する職員にあっては、申請ごとに所属の選択が可能なこと。</t>
    <rPh sb="0" eb="2">
      <t>フクスウ</t>
    </rPh>
    <rPh sb="2" eb="4">
      <t>ブショ</t>
    </rPh>
    <rPh sb="5" eb="7">
      <t>ケンム</t>
    </rPh>
    <rPh sb="9" eb="11">
      <t>ショクイン</t>
    </rPh>
    <rPh sb="17" eb="19">
      <t>シンセイ</t>
    </rPh>
    <rPh sb="22" eb="24">
      <t>ショゾク</t>
    </rPh>
    <rPh sb="25" eb="27">
      <t>センタク</t>
    </rPh>
    <rPh sb="28" eb="30">
      <t>カノウ</t>
    </rPh>
    <phoneticPr fontId="3"/>
  </si>
  <si>
    <t>66-2</t>
  </si>
  <si>
    <t>66-3</t>
  </si>
  <si>
    <r>
      <t>正規職員、</t>
    </r>
    <r>
      <rPr>
        <sz val="11"/>
        <color theme="1"/>
        <rFont val="ＭＳ Ｐゴシック"/>
      </rPr>
      <t>会計年度任用職員について管理できること</t>
    </r>
    <rPh sb="0" eb="2">
      <t>セイキ</t>
    </rPh>
    <rPh sb="2" eb="4">
      <t>ショクイン</t>
    </rPh>
    <rPh sb="5" eb="7">
      <t>カイケイ</t>
    </rPh>
    <rPh sb="7" eb="9">
      <t>ネンド</t>
    </rPh>
    <rPh sb="9" eb="11">
      <t>ニンヨウ</t>
    </rPh>
    <rPh sb="11" eb="13">
      <t>ショクイン</t>
    </rPh>
    <rPh sb="17" eb="19">
      <t>カンリ</t>
    </rPh>
    <phoneticPr fontId="3"/>
  </si>
  <si>
    <t>必要な出力項目のみ選択して抽出できること。また、抽出条件の保存ができること。</t>
    <rPh sb="0" eb="2">
      <t>ヒツヨウ</t>
    </rPh>
    <rPh sb="3" eb="5">
      <t>シュツリョク</t>
    </rPh>
    <rPh sb="5" eb="7">
      <t>コウモク</t>
    </rPh>
    <rPh sb="9" eb="11">
      <t>センタク</t>
    </rPh>
    <rPh sb="13" eb="15">
      <t>チュウシュツ</t>
    </rPh>
    <rPh sb="24" eb="26">
      <t>チュウシュツ</t>
    </rPh>
    <rPh sb="26" eb="28">
      <t>ジョウケン</t>
    </rPh>
    <rPh sb="29" eb="31">
      <t>ホゾン</t>
    </rPh>
    <phoneticPr fontId="3"/>
  </si>
  <si>
    <t>職員情報としてシステムが保有する情報には、市が指定する職員番号の項目を有していること。</t>
    <rPh sb="0" eb="2">
      <t>ショクイン</t>
    </rPh>
    <rPh sb="2" eb="4">
      <t>ジョウホウ</t>
    </rPh>
    <rPh sb="12" eb="14">
      <t>ホユウ</t>
    </rPh>
    <rPh sb="16" eb="18">
      <t>ジョウホウ</t>
    </rPh>
    <rPh sb="21" eb="22">
      <t>シ</t>
    </rPh>
    <rPh sb="23" eb="25">
      <t>シテイ</t>
    </rPh>
    <rPh sb="27" eb="29">
      <t>ショクイン</t>
    </rPh>
    <rPh sb="29" eb="31">
      <t>バンゴウ</t>
    </rPh>
    <rPh sb="32" eb="34">
      <t>コウモク</t>
    </rPh>
    <rPh sb="35" eb="36">
      <t>ユウ</t>
    </rPh>
    <phoneticPr fontId="3"/>
  </si>
  <si>
    <r>
      <t>時間単位の取得が可能な休暇は、</t>
    </r>
    <r>
      <rPr>
        <sz val="11"/>
        <color theme="1"/>
        <rFont val="ＭＳ Ｐゴシック"/>
      </rPr>
      <t>7.75時間をもって１日換算と計算することができること</t>
    </r>
    <rPh sb="0" eb="2">
      <t>ジカン</t>
    </rPh>
    <rPh sb="2" eb="4">
      <t>タンイ</t>
    </rPh>
    <rPh sb="5" eb="7">
      <t>シュトク</t>
    </rPh>
    <rPh sb="8" eb="10">
      <t>カノウ</t>
    </rPh>
    <rPh sb="11" eb="13">
      <t>キュウカ</t>
    </rPh>
    <rPh sb="19" eb="21">
      <t>ジカン</t>
    </rPh>
    <rPh sb="26" eb="27">
      <t>ニチ</t>
    </rPh>
    <rPh sb="27" eb="29">
      <t>カンサン</t>
    </rPh>
    <rPh sb="30" eb="32">
      <t>ケイサン</t>
    </rPh>
    <phoneticPr fontId="3"/>
  </si>
  <si>
    <t>職員個人からの機能面に関する問い合わせに対応する一元的な窓口を設けること。</t>
    <rPh sb="0" eb="2">
      <t>ショクイン</t>
    </rPh>
    <rPh sb="2" eb="4">
      <t>コジン</t>
    </rPh>
    <rPh sb="7" eb="10">
      <t>キノウメン</t>
    </rPh>
    <rPh sb="11" eb="12">
      <t>カン</t>
    </rPh>
    <rPh sb="14" eb="15">
      <t>ト</t>
    </rPh>
    <rPh sb="16" eb="17">
      <t>ア</t>
    </rPh>
    <rPh sb="20" eb="22">
      <t>タイオウ</t>
    </rPh>
    <rPh sb="24" eb="27">
      <t>イチゲンテキ</t>
    </rPh>
    <rPh sb="28" eb="30">
      <t>マドグチ</t>
    </rPh>
    <rPh sb="31" eb="32">
      <t>モウ</t>
    </rPh>
    <phoneticPr fontId="3"/>
  </si>
  <si>
    <t>時間外勤務や休暇などの申請・承認手続きについて、電子決裁基盤を活用して処理できること</t>
    <rPh sb="0" eb="3">
      <t>ジカンガイ</t>
    </rPh>
    <rPh sb="3" eb="5">
      <t>キンム</t>
    </rPh>
    <rPh sb="6" eb="8">
      <t>キュウカ</t>
    </rPh>
    <rPh sb="11" eb="13">
      <t>シンセイ</t>
    </rPh>
    <rPh sb="14" eb="16">
      <t>ショウニン</t>
    </rPh>
    <rPh sb="16" eb="18">
      <t>テツヅ</t>
    </rPh>
    <rPh sb="24" eb="26">
      <t>デンシ</t>
    </rPh>
    <rPh sb="26" eb="28">
      <t>ケッサイ</t>
    </rPh>
    <rPh sb="28" eb="30">
      <t>キバン</t>
    </rPh>
    <rPh sb="31" eb="33">
      <t>カツヨウ</t>
    </rPh>
    <rPh sb="35" eb="37">
      <t>ショリ</t>
    </rPh>
    <phoneticPr fontId="3"/>
  </si>
  <si>
    <r>
      <t>却下された場合、申請者は却下された申請</t>
    </r>
    <r>
      <rPr>
        <sz val="11"/>
        <color theme="1"/>
        <rFont val="ＭＳ Ｐゴシック"/>
      </rPr>
      <t>内容を修正し、再度申請を行うことが可能であること</t>
    </r>
    <rPh sb="0" eb="2">
      <t>キャッカ</t>
    </rPh>
    <rPh sb="5" eb="7">
      <t>バアイ</t>
    </rPh>
    <rPh sb="8" eb="11">
      <t>シンセイシャ</t>
    </rPh>
    <rPh sb="12" eb="14">
      <t>キャッカ</t>
    </rPh>
    <rPh sb="17" eb="19">
      <t>シンセイ</t>
    </rPh>
    <rPh sb="19" eb="21">
      <t>ナイヨウ</t>
    </rPh>
    <rPh sb="22" eb="24">
      <t>シュウセイ</t>
    </rPh>
    <rPh sb="26" eb="28">
      <t>サイド</t>
    </rPh>
    <rPh sb="28" eb="30">
      <t>シンセイ</t>
    </rPh>
    <rPh sb="31" eb="32">
      <t>オコナ</t>
    </rPh>
    <rPh sb="36" eb="38">
      <t>カノウ</t>
    </rPh>
    <phoneticPr fontId="3"/>
  </si>
  <si>
    <r>
      <t>打刻忘れや直行・直帰などによる打刻の未登録について、所属長の承認に基づき手入力が可能なこと。万一の場合、</t>
    </r>
    <r>
      <rPr>
        <sz val="11"/>
        <color theme="1"/>
        <rFont val="ＭＳ Ｐゴシック"/>
      </rPr>
      <t>人事給与担当課の職員が直接手入力で修正ができること。</t>
    </r>
    <rPh sb="2" eb="3">
      <t>ワス</t>
    </rPh>
    <rPh sb="5" eb="7">
      <t>チョッコウ</t>
    </rPh>
    <rPh sb="8" eb="9">
      <t>チョク</t>
    </rPh>
    <rPh sb="9" eb="10">
      <t>カエ</t>
    </rPh>
    <rPh sb="15" eb="17">
      <t>ダコク</t>
    </rPh>
    <rPh sb="18" eb="21">
      <t>ミトウロク</t>
    </rPh>
    <rPh sb="26" eb="29">
      <t>ショゾクチョウ</t>
    </rPh>
    <rPh sb="30" eb="32">
      <t>ショウニン</t>
    </rPh>
    <rPh sb="33" eb="34">
      <t>モト</t>
    </rPh>
    <rPh sb="36" eb="37">
      <t>テ</t>
    </rPh>
    <rPh sb="37" eb="39">
      <t>ニュウリョク</t>
    </rPh>
    <rPh sb="40" eb="42">
      <t>カノウ</t>
    </rPh>
    <rPh sb="46" eb="48">
      <t>マンイチ</t>
    </rPh>
    <rPh sb="49" eb="51">
      <t>バアイ</t>
    </rPh>
    <rPh sb="52" eb="54">
      <t>ジンジ</t>
    </rPh>
    <rPh sb="54" eb="56">
      <t>キュウヨ</t>
    </rPh>
    <rPh sb="56" eb="58">
      <t>タントウ</t>
    </rPh>
    <rPh sb="58" eb="59">
      <t>カ</t>
    </rPh>
    <rPh sb="60" eb="62">
      <t>ショクイン</t>
    </rPh>
    <rPh sb="63" eb="65">
      <t>チョクセツ</t>
    </rPh>
    <rPh sb="65" eb="66">
      <t>テ</t>
    </rPh>
    <rPh sb="66" eb="68">
      <t>ニュウリョク</t>
    </rPh>
    <rPh sb="69" eb="71">
      <t>シュウセイ</t>
    </rPh>
    <phoneticPr fontId="3"/>
  </si>
  <si>
    <t>年次有給休暇、各種特別休暇、職務専念義務の免除等の服務関連の休暇の申請ができること。　</t>
  </si>
  <si>
    <t>会計年度任用職員について、個人ごとに継続勤務年数と1週間あたりの勤務日数の情報を有し、当市が定める継続勤務年数と1週間あたりの勤務日数に応じた年次休暇日数を付与、繰越できること。</t>
    <rPh sb="0" eb="2">
      <t>カイケイ</t>
    </rPh>
    <rPh sb="2" eb="4">
      <t>ネンド</t>
    </rPh>
    <rPh sb="4" eb="6">
      <t>ニンヨウ</t>
    </rPh>
    <rPh sb="6" eb="8">
      <t>ショクイン</t>
    </rPh>
    <rPh sb="13" eb="15">
      <t>コジン</t>
    </rPh>
    <rPh sb="18" eb="20">
      <t>ケイゾク</t>
    </rPh>
    <rPh sb="20" eb="22">
      <t>キンム</t>
    </rPh>
    <rPh sb="22" eb="24">
      <t>ネンスウ</t>
    </rPh>
    <rPh sb="26" eb="28">
      <t>シュウカン</t>
    </rPh>
    <rPh sb="32" eb="34">
      <t>キンム</t>
    </rPh>
    <rPh sb="34" eb="36">
      <t>ニッスウ</t>
    </rPh>
    <rPh sb="37" eb="39">
      <t>ジョウホウ</t>
    </rPh>
    <rPh sb="40" eb="41">
      <t>ユウ</t>
    </rPh>
    <rPh sb="68" eb="69">
      <t>オウ</t>
    </rPh>
    <rPh sb="71" eb="73">
      <t>ネンジ</t>
    </rPh>
    <rPh sb="73" eb="75">
      <t>キュウカ</t>
    </rPh>
    <rPh sb="75" eb="77">
      <t>ニッスウ</t>
    </rPh>
    <rPh sb="78" eb="80">
      <t>フヨ</t>
    </rPh>
    <rPh sb="81" eb="82">
      <t>ク</t>
    </rPh>
    <rPh sb="82" eb="83">
      <t>コ</t>
    </rPh>
    <phoneticPr fontId="3"/>
  </si>
  <si>
    <t>会計年度任用職員の継続勤務年数について、年次休暇の一括繰越及び一括付与の処理に併せて、繰越前の1年間において6月以上の勤務がある場合には、1年を自動で加算できること</t>
    <rPh sb="20" eb="22">
      <t>ネンジ</t>
    </rPh>
    <rPh sb="22" eb="24">
      <t>キュウカ</t>
    </rPh>
    <rPh sb="25" eb="27">
      <t>イッカツ</t>
    </rPh>
    <rPh sb="27" eb="28">
      <t>ク</t>
    </rPh>
    <rPh sb="28" eb="29">
      <t>コ</t>
    </rPh>
    <rPh sb="29" eb="30">
      <t>オヨ</t>
    </rPh>
    <rPh sb="31" eb="33">
      <t>イッカツ</t>
    </rPh>
    <rPh sb="33" eb="35">
      <t>フヨ</t>
    </rPh>
    <rPh sb="36" eb="38">
      <t>ショリ</t>
    </rPh>
    <rPh sb="39" eb="40">
      <t>アワ</t>
    </rPh>
    <rPh sb="43" eb="44">
      <t>ク</t>
    </rPh>
    <rPh sb="44" eb="45">
      <t>コ</t>
    </rPh>
    <rPh sb="45" eb="46">
      <t>マエ</t>
    </rPh>
    <rPh sb="48" eb="50">
      <t>ネンカン</t>
    </rPh>
    <rPh sb="55" eb="56">
      <t>ツキ</t>
    </rPh>
    <rPh sb="56" eb="58">
      <t>イジョウ</t>
    </rPh>
    <rPh sb="59" eb="61">
      <t>キンム</t>
    </rPh>
    <rPh sb="64" eb="66">
      <t>バアイ</t>
    </rPh>
    <rPh sb="70" eb="71">
      <t>ネン</t>
    </rPh>
    <rPh sb="72" eb="74">
      <t>ジドウ</t>
    </rPh>
    <rPh sb="75" eb="77">
      <t>カサン</t>
    </rPh>
    <phoneticPr fontId="3"/>
  </si>
  <si>
    <r>
      <t>出勤簿は、カレンダー</t>
    </r>
    <r>
      <rPr>
        <sz val="11"/>
        <color theme="1"/>
        <rFont val="ＭＳ Ｐゴシック"/>
      </rPr>
      <t>又は一覧形式で表示され、カレンダー上から直接申請もできること</t>
    </r>
    <rPh sb="0" eb="2">
      <t>シュッキン</t>
    </rPh>
    <rPh sb="2" eb="3">
      <t>ボ</t>
    </rPh>
    <rPh sb="10" eb="11">
      <t>マタ</t>
    </rPh>
    <rPh sb="12" eb="14">
      <t>イチラン</t>
    </rPh>
    <rPh sb="14" eb="16">
      <t>ケイシキ</t>
    </rPh>
    <rPh sb="17" eb="19">
      <t>ヒョウジ</t>
    </rPh>
    <rPh sb="27" eb="28">
      <t>ジョウ</t>
    </rPh>
    <rPh sb="30" eb="32">
      <t>チョクセツ</t>
    </rPh>
    <rPh sb="32" eb="34">
      <t>シンセイ</t>
    </rPh>
    <phoneticPr fontId="3"/>
  </si>
  <si>
    <t>承認された休暇・休業の修正申請が行えること。</t>
    <rPh sb="0" eb="2">
      <t>ショウニン</t>
    </rPh>
    <rPh sb="5" eb="7">
      <t>キュウカ</t>
    </rPh>
    <rPh sb="8" eb="10">
      <t>キュウギョウ</t>
    </rPh>
    <rPh sb="11" eb="13">
      <t>シュウセイ</t>
    </rPh>
    <rPh sb="13" eb="15">
      <t>シンセイ</t>
    </rPh>
    <rPh sb="16" eb="17">
      <t>オコナ</t>
    </rPh>
    <phoneticPr fontId="3"/>
  </si>
  <si>
    <t>会計年度任用職員については、日曜日から数えて週6日以上の勤務を休日単価135分の100として適用すること。</t>
    <rPh sb="0" eb="2">
      <t>カイケイ</t>
    </rPh>
    <rPh sb="2" eb="4">
      <t>ネンド</t>
    </rPh>
    <rPh sb="4" eb="6">
      <t>ニンヨウ</t>
    </rPh>
    <rPh sb="6" eb="8">
      <t>ショクイン</t>
    </rPh>
    <rPh sb="14" eb="16">
      <t>ニチヨウ</t>
    </rPh>
    <rPh sb="16" eb="17">
      <t>ヒ</t>
    </rPh>
    <rPh sb="19" eb="20">
      <t>カゾ</t>
    </rPh>
    <rPh sb="22" eb="23">
      <t>シュウ</t>
    </rPh>
    <rPh sb="24" eb="25">
      <t>ニチ</t>
    </rPh>
    <rPh sb="25" eb="27">
      <t>イジョウ</t>
    </rPh>
    <rPh sb="28" eb="30">
      <t>キンム</t>
    </rPh>
    <rPh sb="31" eb="33">
      <t>キュウジツ</t>
    </rPh>
    <rPh sb="33" eb="35">
      <t>タンカ</t>
    </rPh>
    <rPh sb="38" eb="39">
      <t>ブン</t>
    </rPh>
    <rPh sb="46" eb="48">
      <t>テキヨウ</t>
    </rPh>
    <phoneticPr fontId="3"/>
  </si>
  <si>
    <t>89において、週何日目かを数え始める曜日は所属ごと設定できること</t>
  </si>
  <si>
    <t>勤務シフト作成後、申請した休暇情報が反映されること</t>
    <rPh sb="5" eb="8">
      <t>サクセイゴ</t>
    </rPh>
    <phoneticPr fontId="3"/>
  </si>
  <si>
    <t>管理職員特別勤務手当が申請できること。</t>
    <rPh sb="0" eb="3">
      <t>カンリショク</t>
    </rPh>
    <rPh sb="3" eb="4">
      <t>イン</t>
    </rPh>
    <rPh sb="4" eb="6">
      <t>トクベツ</t>
    </rPh>
    <rPh sb="6" eb="8">
      <t>キンム</t>
    </rPh>
    <rPh sb="8" eb="10">
      <t>テアテ</t>
    </rPh>
    <rPh sb="11" eb="13">
      <t>シンセイ</t>
    </rPh>
    <phoneticPr fontId="3"/>
  </si>
  <si>
    <r>
      <t>出退勤時刻、</t>
    </r>
    <r>
      <rPr>
        <sz val="11"/>
        <color theme="1"/>
        <rFont val="ＭＳ Ｐゴシック"/>
      </rPr>
      <t>備考の入力・修正ができること</t>
    </r>
  </si>
  <si>
    <r>
      <t>勤怠を締めた後に出退勤時刻、</t>
    </r>
    <r>
      <rPr>
        <sz val="11"/>
        <color theme="1"/>
        <rFont val="ＭＳ Ｐゴシック"/>
      </rPr>
      <t>備考の修正ができないこと</t>
    </r>
  </si>
  <si>
    <t>作成した勤務シフトを月別・週別・日別に印刷・CSV出力できること</t>
  </si>
  <si>
    <t>勤怠に関するアラートが発生した際に通知することができること</t>
    <rPh sb="0" eb="2">
      <t>キンタイ</t>
    </rPh>
    <rPh sb="3" eb="4">
      <t>カン</t>
    </rPh>
    <rPh sb="11" eb="13">
      <t>ハッセイ</t>
    </rPh>
    <rPh sb="15" eb="16">
      <t>サイ</t>
    </rPh>
    <rPh sb="17" eb="19">
      <t>ツウチ</t>
    </rPh>
    <phoneticPr fontId="3"/>
  </si>
  <si>
    <t>10-1において、TKCタスククラウドシステムが出力する職員・組織のCSVデータを、本市職員が項目の並び順を入れ替えるなどの加工処理を行なうことなく、勤怠管理システムに取り込むことができること。</t>
    <rPh sb="24" eb="26">
      <t>シュツリョク</t>
    </rPh>
    <rPh sb="28" eb="30">
      <t>ショクイン</t>
    </rPh>
    <rPh sb="31" eb="33">
      <t>ソシキ</t>
    </rPh>
    <rPh sb="42" eb="44">
      <t>ホンシ</t>
    </rPh>
    <rPh sb="44" eb="46">
      <t>ショクイン</t>
    </rPh>
    <rPh sb="47" eb="49">
      <t>コウモク</t>
    </rPh>
    <rPh sb="50" eb="51">
      <t>ナラ</t>
    </rPh>
    <rPh sb="52" eb="53">
      <t>ジュン</t>
    </rPh>
    <rPh sb="54" eb="55">
      <t>イ</t>
    </rPh>
    <rPh sb="56" eb="57">
      <t>カ</t>
    </rPh>
    <rPh sb="62" eb="64">
      <t>カコウ</t>
    </rPh>
    <rPh sb="64" eb="66">
      <t>ショリ</t>
    </rPh>
    <rPh sb="67" eb="68">
      <t>オコ</t>
    </rPh>
    <rPh sb="75" eb="77">
      <t>キンタイ</t>
    </rPh>
    <rPh sb="77" eb="79">
      <t>カンリ</t>
    </rPh>
    <rPh sb="84" eb="85">
      <t>ト</t>
    </rPh>
    <rPh sb="86" eb="87">
      <t>コ</t>
    </rPh>
    <phoneticPr fontId="3"/>
  </si>
  <si>
    <t>打刻忘れや申請時刻誤りなどエラーレベルのアラート通知が行えること</t>
    <rPh sb="0" eb="2">
      <t>ダコク</t>
    </rPh>
    <rPh sb="2" eb="3">
      <t>ワス</t>
    </rPh>
    <rPh sb="5" eb="7">
      <t>シンセイ</t>
    </rPh>
    <rPh sb="7" eb="9">
      <t>ジコク</t>
    </rPh>
    <rPh sb="9" eb="10">
      <t>アヤマ</t>
    </rPh>
    <rPh sb="24" eb="26">
      <t>ツウチ</t>
    </rPh>
    <rPh sb="27" eb="28">
      <t>オコナ</t>
    </rPh>
    <phoneticPr fontId="3"/>
  </si>
  <si>
    <t>勤務時間超過や連続勤務日数など注意喚起レベルのアラート通知が行えること</t>
    <rPh sb="0" eb="2">
      <t>キンム</t>
    </rPh>
    <rPh sb="2" eb="4">
      <t>ジカン</t>
    </rPh>
    <rPh sb="4" eb="6">
      <t>チョウカ</t>
    </rPh>
    <rPh sb="7" eb="9">
      <t>レンゾク</t>
    </rPh>
    <rPh sb="9" eb="12">
      <t>キンムビ</t>
    </rPh>
    <rPh sb="12" eb="13">
      <t>スウ</t>
    </rPh>
    <rPh sb="15" eb="17">
      <t>チュウイ</t>
    </rPh>
    <rPh sb="17" eb="19">
      <t>カンキ</t>
    </rPh>
    <rPh sb="27" eb="29">
      <t>ツウチ</t>
    </rPh>
    <rPh sb="30" eb="31">
      <t>オコナ</t>
    </rPh>
    <phoneticPr fontId="3"/>
  </si>
  <si>
    <r>
      <t>過去５年間において、</t>
    </r>
    <r>
      <rPr>
        <sz val="11"/>
        <color theme="1"/>
        <rFont val="ＭＳ Ｐゴシック"/>
      </rPr>
      <t>使用アカウント数1,500以上の地方自治体における導入実績を有したシステムであること</t>
    </r>
    <rPh sb="0" eb="2">
      <t>カコ</t>
    </rPh>
    <rPh sb="3" eb="5">
      <t>ネンカン</t>
    </rPh>
    <rPh sb="10" eb="12">
      <t>シヨウ</t>
    </rPh>
    <rPh sb="17" eb="18">
      <t>スウ</t>
    </rPh>
    <rPh sb="23" eb="25">
      <t>イジョウ</t>
    </rPh>
    <rPh sb="26" eb="28">
      <t>チホウ</t>
    </rPh>
    <rPh sb="28" eb="31">
      <t>ジチタイ</t>
    </rPh>
    <phoneticPr fontId="3"/>
  </si>
  <si>
    <t>アラートごとに通知先を本人、所属長、総務課から選択できること</t>
    <rPh sb="7" eb="9">
      <t>ツウチ</t>
    </rPh>
    <rPh sb="9" eb="10">
      <t>サキ</t>
    </rPh>
    <rPh sb="11" eb="13">
      <t>ホンニン</t>
    </rPh>
    <rPh sb="14" eb="17">
      <t>ショゾクチョウ</t>
    </rPh>
    <rPh sb="18" eb="21">
      <t>ソウムカ</t>
    </rPh>
    <rPh sb="23" eb="25">
      <t>センタク</t>
    </rPh>
    <phoneticPr fontId="3"/>
  </si>
  <si>
    <t>対象期間や所属、職員を指定して発生しているアラートを検索できること</t>
    <rPh sb="0" eb="2">
      <t>タイショウ</t>
    </rPh>
    <rPh sb="2" eb="4">
      <t>キカン</t>
    </rPh>
    <rPh sb="5" eb="7">
      <t>ショゾク</t>
    </rPh>
    <rPh sb="8" eb="10">
      <t>ショクイン</t>
    </rPh>
    <rPh sb="11" eb="13">
      <t>シテイ</t>
    </rPh>
    <rPh sb="15" eb="17">
      <t>ハッセイ</t>
    </rPh>
    <rPh sb="26" eb="28">
      <t>ケンサク</t>
    </rPh>
    <phoneticPr fontId="23"/>
  </si>
  <si>
    <t>重視</t>
    <rPh sb="0" eb="1">
      <t>ジュウ</t>
    </rPh>
    <rPh sb="1" eb="2">
      <t>シ</t>
    </rPh>
    <phoneticPr fontId="3"/>
  </si>
  <si>
    <t>○</t>
  </si>
  <si>
    <t>11-1</t>
  </si>
  <si>
    <t>11-1において、csv等で出力するデータの各項目の並び順を、TKCタスククラウドシステムに取り込むための並び順に合わせて出力できること。</t>
    <rPh sb="22" eb="23">
      <t>カク</t>
    </rPh>
    <rPh sb="46" eb="47">
      <t>ト</t>
    </rPh>
    <rPh sb="48" eb="49">
      <t>コ</t>
    </rPh>
    <rPh sb="53" eb="54">
      <t>ナラ</t>
    </rPh>
    <rPh sb="55" eb="56">
      <t>ジュン</t>
    </rPh>
    <rPh sb="57" eb="58">
      <t>ア</t>
    </rPh>
    <rPh sb="61" eb="63">
      <t>シュツリョク</t>
    </rPh>
    <phoneticPr fontId="3"/>
  </si>
  <si>
    <t>無給の休暇（1日単位）を設定し、申請できること</t>
    <rPh sb="0" eb="1">
      <t>ム</t>
    </rPh>
    <rPh sb="1" eb="2">
      <t>キュウ</t>
    </rPh>
    <rPh sb="3" eb="5">
      <t>キュウカ</t>
    </rPh>
    <rPh sb="7" eb="8">
      <t>ニチ</t>
    </rPh>
    <rPh sb="8" eb="10">
      <t>タンイ</t>
    </rPh>
    <rPh sb="12" eb="14">
      <t>セッテイ</t>
    </rPh>
    <rPh sb="16" eb="18">
      <t>シンセイ</t>
    </rPh>
    <phoneticPr fontId="3"/>
  </si>
  <si>
    <t>対応レベル</t>
    <rPh sb="0" eb="2">
      <t>タイオウ</t>
    </rPh>
    <phoneticPr fontId="3"/>
  </si>
  <si>
    <t>×</t>
  </si>
  <si>
    <t>カスタマイズ費用</t>
    <rPh sb="6" eb="8">
      <t>ヒヨウ</t>
    </rPh>
    <phoneticPr fontId="3"/>
  </si>
  <si>
    <t>うち必須</t>
    <rPh sb="2" eb="4">
      <t>ヒッス</t>
    </rPh>
    <phoneticPr fontId="3"/>
  </si>
  <si>
    <t>うち希望</t>
    <rPh sb="2" eb="4">
      <t>キボウ</t>
    </rPh>
    <phoneticPr fontId="3"/>
  </si>
  <si>
    <t>10-1</t>
  </si>
  <si>
    <t>10-2</t>
  </si>
  <si>
    <t>49-1において、csv形式等に出力した出退勤データを、本市職員が項目の並び順を入れ替えるなどの加工処理を行なうことなく、勤怠管理システムに取り込むことができること。</t>
    <rPh sb="28" eb="30">
      <t>ホンシ</t>
    </rPh>
    <rPh sb="30" eb="32">
      <t>ショクイン</t>
    </rPh>
    <rPh sb="33" eb="35">
      <t>コウモク</t>
    </rPh>
    <rPh sb="36" eb="37">
      <t>ナラ</t>
    </rPh>
    <rPh sb="38" eb="39">
      <t>ジュン</t>
    </rPh>
    <rPh sb="40" eb="41">
      <t>イ</t>
    </rPh>
    <rPh sb="42" eb="43">
      <t>カ</t>
    </rPh>
    <rPh sb="48" eb="50">
      <t>カコウ</t>
    </rPh>
    <rPh sb="50" eb="52">
      <t>ショリ</t>
    </rPh>
    <rPh sb="53" eb="54">
      <t>オコ</t>
    </rPh>
    <rPh sb="61" eb="63">
      <t>キンタイ</t>
    </rPh>
    <rPh sb="63" eb="65">
      <t>カンリ</t>
    </rPh>
    <rPh sb="70" eb="71">
      <t>ト</t>
    </rPh>
    <rPh sb="72" eb="73">
      <t>コ</t>
    </rPh>
    <phoneticPr fontId="3"/>
  </si>
  <si>
    <r>
      <t>承認者が不在になる場合は、本人あるいはシステム管理者で代行者の登録が行えること</t>
    </r>
    <r>
      <rPr>
        <sz val="11"/>
        <color theme="1"/>
        <rFont val="ＭＳ Ｐゴシック"/>
      </rPr>
      <t>又は他の職員が代理決裁できること</t>
    </r>
    <rPh sb="39" eb="40">
      <t>マタ</t>
    </rPh>
    <rPh sb="41" eb="42">
      <t>ホカ</t>
    </rPh>
    <rPh sb="43" eb="45">
      <t>ショクイン</t>
    </rPh>
    <rPh sb="46" eb="48">
      <t>ダイリ</t>
    </rPh>
    <rPh sb="48" eb="50">
      <t>ケッサイ</t>
    </rPh>
    <phoneticPr fontId="3"/>
  </si>
  <si>
    <t>2-1</t>
  </si>
  <si>
    <t>2-2</t>
  </si>
  <si>
    <t>33-1</t>
  </si>
  <si>
    <t>20-2</t>
  </si>
  <si>
    <t>既設Active Directoryと連携したユーザ認証により、シングルサインオンに対応できること。</t>
  </si>
  <si>
    <t>費用（千円）
※カスタマイズを要する場合</t>
    <rPh sb="0" eb="2">
      <t>ヒヨウ</t>
    </rPh>
    <rPh sb="3" eb="5">
      <t>センエン</t>
    </rPh>
    <rPh sb="15" eb="16">
      <t>ヨウ</t>
    </rPh>
    <rPh sb="18" eb="20">
      <t>バアイ</t>
    </rPh>
    <phoneticPr fontId="3"/>
  </si>
  <si>
    <r>
      <t>クライアントOSはWindows10及び11であること
ブラウザはMicrosoftEdge、</t>
    </r>
    <r>
      <rPr>
        <sz val="11"/>
        <color theme="1"/>
        <rFont val="ＭＳ Ｐゴシック"/>
      </rPr>
      <t>GoogleChrome又はMozilla Firefoxに対応できること</t>
    </r>
    <rPh sb="18" eb="19">
      <t>オヨ</t>
    </rPh>
    <rPh sb="77" eb="79">
      <t>タイオウ</t>
    </rPh>
    <phoneticPr fontId="3"/>
  </si>
  <si>
    <r>
      <t>申請</t>
    </r>
    <r>
      <rPr>
        <sz val="11"/>
        <color theme="1"/>
        <rFont val="ＭＳ Ｐゴシック"/>
      </rPr>
      <t>データの保存ができ、容易に検索が行えること</t>
    </r>
    <rPh sb="6" eb="8">
      <t>ホゾン</t>
    </rPh>
    <phoneticPr fontId="3"/>
  </si>
  <si>
    <r>
      <t>他社製システムで作成・出力した</t>
    </r>
    <r>
      <rPr>
        <sz val="11"/>
        <color theme="1"/>
        <rFont val="ＭＳ Ｐゴシック"/>
      </rPr>
      <t>人事異動、組織改正の変更後の職員・組織のCSVデータを取り込むことができ、システムへの反映が容易に行えること</t>
    </r>
    <rPh sb="1" eb="2">
      <t>シャ</t>
    </rPh>
    <rPh sb="2" eb="3">
      <t>セイ</t>
    </rPh>
    <rPh sb="29" eb="31">
      <t>ショクイン</t>
    </rPh>
    <rPh sb="32" eb="34">
      <t>ソシキ</t>
    </rPh>
    <phoneticPr fontId="3"/>
  </si>
  <si>
    <r>
      <t>決裁ルートは</t>
    </r>
    <r>
      <rPr>
        <sz val="11"/>
        <color theme="1"/>
        <rFont val="ＭＳ Ｐゴシック"/>
      </rPr>
      <t>、申請の種類ごとに自動設定できること。</t>
    </r>
  </si>
  <si>
    <r>
      <t>申請者は、回議ルート上の</t>
    </r>
    <r>
      <rPr>
        <sz val="11"/>
        <color theme="1"/>
        <rFont val="ＭＳ Ｐゴシック"/>
      </rPr>
      <t>申請の取り下げ・引き戻しができること。</t>
    </r>
    <rPh sb="20" eb="21">
      <t>ヒ</t>
    </rPh>
    <rPh sb="22" eb="23">
      <t>モド</t>
    </rPh>
    <phoneticPr fontId="3"/>
  </si>
  <si>
    <r>
      <t>打刻時間の修正が</t>
    </r>
    <r>
      <rPr>
        <sz val="11"/>
        <color theme="1"/>
        <rFont val="ＭＳ Ｐゴシック"/>
      </rPr>
      <t>本人の申請、または所属長で行え、修正後は修正したという行為が分かるようにできること
また、打刻の修正権限を設定できること</t>
    </r>
    <rPh sb="8" eb="10">
      <t>ホンニン</t>
    </rPh>
    <rPh sb="11" eb="13">
      <t>シンセイ</t>
    </rPh>
    <phoneticPr fontId="3"/>
  </si>
  <si>
    <r>
      <t>タブレット</t>
    </r>
    <r>
      <rPr>
        <sz val="11"/>
        <color theme="1"/>
        <rFont val="ＭＳ Ｐゴシック"/>
      </rPr>
      <t>型端末を利用した打刻が可能であること。可能な場合、対応可能なタブレット型端末の種類（windows、Ipad等）並びに打刻方法（タッチパネル、ICカードリーダーを接続、等（タブレットの種類ごと））を対応内容欄に記載すること。</t>
    </r>
    <rPh sb="5" eb="6">
      <t>ガタ</t>
    </rPh>
    <rPh sb="6" eb="8">
      <t>タンマツ</t>
    </rPh>
    <rPh sb="30" eb="32">
      <t>タイオウ</t>
    </rPh>
    <rPh sb="32" eb="34">
      <t>カノウ</t>
    </rPh>
    <rPh sb="44" eb="46">
      <t>シュルイ</t>
    </rPh>
    <rPh sb="59" eb="60">
      <t>トウ</t>
    </rPh>
    <rPh sb="61" eb="62">
      <t>ナラ</t>
    </rPh>
    <rPh sb="64" eb="66">
      <t>ダコク</t>
    </rPh>
    <rPh sb="66" eb="68">
      <t>ホウホウ</t>
    </rPh>
    <rPh sb="89" eb="90">
      <t>トウ</t>
    </rPh>
    <rPh sb="104" eb="106">
      <t>タイオウ</t>
    </rPh>
    <rPh sb="106" eb="108">
      <t>ナイヨウ</t>
    </rPh>
    <rPh sb="108" eb="109">
      <t>ラン</t>
    </rPh>
    <rPh sb="110" eb="112">
      <t>キサイ</t>
    </rPh>
    <phoneticPr fontId="3"/>
  </si>
  <si>
    <r>
      <t>他社製打刻機器や</t>
    </r>
    <r>
      <rPr>
        <sz val="11"/>
        <color theme="1"/>
        <rFont val="ＭＳ Ｐゴシック"/>
      </rPr>
      <t>他社製出退勤管理システム（例：コドモン株式会社「コドモン」）が取得し、csv形式等に出力した出退勤データを取り込むことができること。</t>
    </r>
    <rPh sb="0" eb="3">
      <t>タシャセイ</t>
    </rPh>
    <rPh sb="3" eb="5">
      <t>ダコク</t>
    </rPh>
    <rPh sb="5" eb="7">
      <t>キキ</t>
    </rPh>
    <rPh sb="8" eb="11">
      <t>タシャセイ</t>
    </rPh>
    <rPh sb="11" eb="14">
      <t>シュッタイキン</t>
    </rPh>
    <rPh sb="14" eb="16">
      <t>カンリ</t>
    </rPh>
    <rPh sb="21" eb="22">
      <t>レイ</t>
    </rPh>
    <rPh sb="27" eb="29">
      <t>カブシキ</t>
    </rPh>
    <rPh sb="29" eb="31">
      <t>カイシャ</t>
    </rPh>
    <rPh sb="39" eb="41">
      <t>シュトク</t>
    </rPh>
    <rPh sb="46" eb="48">
      <t>ケイシキ</t>
    </rPh>
    <rPh sb="48" eb="49">
      <t>トウ</t>
    </rPh>
    <rPh sb="50" eb="52">
      <t>シュツリョク</t>
    </rPh>
    <rPh sb="54" eb="57">
      <t>シュッタイキン</t>
    </rPh>
    <rPh sb="61" eb="62">
      <t>ト</t>
    </rPh>
    <rPh sb="63" eb="64">
      <t>コ</t>
    </rPh>
    <phoneticPr fontId="3"/>
  </si>
  <si>
    <r>
      <t>無給休暇、欠勤、部分休業等による減額時間</t>
    </r>
    <r>
      <rPr>
        <sz val="11"/>
        <color theme="1"/>
        <rFont val="ＭＳ Ｐゴシック"/>
      </rPr>
      <t>が自動的に算出され、CSV等で出力することができること。</t>
    </r>
    <rPh sb="0" eb="2">
      <t>ムキュウ</t>
    </rPh>
    <rPh sb="2" eb="4">
      <t>キュウカ</t>
    </rPh>
    <rPh sb="5" eb="7">
      <t>ケッキン</t>
    </rPh>
    <rPh sb="8" eb="10">
      <t>ブブン</t>
    </rPh>
    <rPh sb="10" eb="12">
      <t>キュウギョウ</t>
    </rPh>
    <rPh sb="12" eb="13">
      <t>トウ</t>
    </rPh>
    <rPh sb="16" eb="18">
      <t>ゲンガク</t>
    </rPh>
    <rPh sb="18" eb="20">
      <t>ジカン</t>
    </rPh>
    <rPh sb="21" eb="24">
      <t>ジドウテキ</t>
    </rPh>
    <rPh sb="25" eb="27">
      <t>サンシュツ</t>
    </rPh>
    <rPh sb="33" eb="34">
      <t>トウ</t>
    </rPh>
    <rPh sb="35" eb="37">
      <t>シュツリョク</t>
    </rPh>
    <phoneticPr fontId="3"/>
  </si>
  <si>
    <r>
      <t>介護休暇・部分休業等</t>
    </r>
    <r>
      <rPr>
        <sz val="11"/>
        <color theme="1"/>
        <rFont val="ＭＳ Ｐゴシック"/>
      </rPr>
      <t>を利用している職員であることの登録ができること。</t>
    </r>
  </si>
  <si>
    <r>
      <t>職員、勤務年月、手当科目別の</t>
    </r>
    <r>
      <rPr>
        <sz val="11"/>
        <color theme="1"/>
        <rFont val="ＭＳ Ｐゴシック"/>
      </rPr>
      <t>時間外勤務手当（100/100、125/100、135/100、150/100、160/100、175/100）、振替（25/100、50/100）、休日給（135/100）、夜間勤務手当等の集計ができること
また、月60時間を超える超過勤務については、支給率の割増および代替休の対応が可能であること</t>
    </r>
    <rPh sb="0" eb="2">
      <t>ショクイン</t>
    </rPh>
    <rPh sb="3" eb="5">
      <t>キンム</t>
    </rPh>
    <rPh sb="5" eb="7">
      <t>ネンゲツ</t>
    </rPh>
    <rPh sb="8" eb="10">
      <t>テアテ</t>
    </rPh>
    <rPh sb="10" eb="12">
      <t>カモク</t>
    </rPh>
    <rPh sb="12" eb="13">
      <t>ベツ</t>
    </rPh>
    <rPh sb="14" eb="17">
      <t>ジカンガイ</t>
    </rPh>
    <rPh sb="17" eb="19">
      <t>キンム</t>
    </rPh>
    <rPh sb="19" eb="21">
      <t>テアテ</t>
    </rPh>
    <rPh sb="71" eb="73">
      <t>フリカエ</t>
    </rPh>
    <rPh sb="89" eb="91">
      <t>キュウジツ</t>
    </rPh>
    <rPh sb="91" eb="92">
      <t>キュウ</t>
    </rPh>
    <rPh sb="102" eb="104">
      <t>ヤカン</t>
    </rPh>
    <rPh sb="104" eb="106">
      <t>キンム</t>
    </rPh>
    <rPh sb="106" eb="108">
      <t>テアテ</t>
    </rPh>
    <rPh sb="108" eb="109">
      <t>トウ</t>
    </rPh>
    <rPh sb="110" eb="112">
      <t>シュウケイ</t>
    </rPh>
    <rPh sb="122" eb="123">
      <t>ツキ</t>
    </rPh>
    <rPh sb="125" eb="127">
      <t>ジカン</t>
    </rPh>
    <rPh sb="128" eb="129">
      <t>コ</t>
    </rPh>
    <rPh sb="131" eb="133">
      <t>チョウカ</t>
    </rPh>
    <rPh sb="133" eb="135">
      <t>キンム</t>
    </rPh>
    <rPh sb="141" eb="143">
      <t>シキュウ</t>
    </rPh>
    <rPh sb="143" eb="144">
      <t>リツ</t>
    </rPh>
    <rPh sb="145" eb="147">
      <t>ワリマシ</t>
    </rPh>
    <rPh sb="150" eb="152">
      <t>ダイガ</t>
    </rPh>
    <rPh sb="152" eb="153">
      <t>キュウ</t>
    </rPh>
    <rPh sb="154" eb="156">
      <t>タイオウ</t>
    </rPh>
    <rPh sb="157" eb="159">
      <t>カノウ</t>
    </rPh>
    <phoneticPr fontId="3"/>
  </si>
  <si>
    <r>
      <t>職務内容</t>
    </r>
    <r>
      <rPr>
        <sz val="11"/>
        <color theme="1"/>
        <rFont val="ＭＳ Ｐゴシック"/>
      </rPr>
      <t>について、入力により登録できること又は予め登録した定型パターンから選択して登録できること。（どちらの方法が可能か記載すること）</t>
    </r>
    <rPh sb="21" eb="22">
      <t>マタ</t>
    </rPh>
    <rPh sb="54" eb="56">
      <t>ホウホウ</t>
    </rPh>
    <rPh sb="57" eb="59">
      <t>カノウ</t>
    </rPh>
    <rPh sb="60" eb="62">
      <t>キサイ</t>
    </rPh>
    <phoneticPr fontId="3"/>
  </si>
  <si>
    <r>
      <t>本来の勤務時間と時間外勤務との重複をチェックし、</t>
    </r>
    <r>
      <rPr>
        <sz val="11"/>
        <color theme="1"/>
        <rFont val="ＭＳ Ｐゴシック"/>
      </rPr>
      <t>申請時にエラー等で知らせる機能があること。</t>
    </r>
    <rPh sb="0" eb="2">
      <t>ホンライ</t>
    </rPh>
    <rPh sb="3" eb="5">
      <t>キンム</t>
    </rPh>
    <rPh sb="5" eb="7">
      <t>ジカン</t>
    </rPh>
    <rPh sb="8" eb="11">
      <t>ジカンガイ</t>
    </rPh>
    <rPh sb="11" eb="13">
      <t>キンム</t>
    </rPh>
    <rPh sb="15" eb="17">
      <t>チョウフク</t>
    </rPh>
    <rPh sb="24" eb="27">
      <t>シンセイジ</t>
    </rPh>
    <rPh sb="31" eb="32">
      <t>トウ</t>
    </rPh>
    <rPh sb="33" eb="34">
      <t>シ</t>
    </rPh>
    <rPh sb="37" eb="39">
      <t>キノウ</t>
    </rPh>
    <phoneticPr fontId="3"/>
  </si>
  <si>
    <r>
      <t>応援業務等で他所属の勤務に従事する場合</t>
    </r>
    <r>
      <rPr>
        <sz val="11"/>
        <color theme="1"/>
        <rFont val="ＭＳ Ｐゴシック"/>
      </rPr>
      <t>に対応するため、職員の本来の所属・支出科目の他に応援業務に係る支出科目を追加で設定することができ、申請する職員自身が選択、申請できること</t>
    </r>
    <rPh sb="20" eb="22">
      <t>タイオウ</t>
    </rPh>
    <rPh sb="68" eb="70">
      <t>シンセイ</t>
    </rPh>
    <rPh sb="72" eb="74">
      <t>ショクイン</t>
    </rPh>
    <rPh sb="74" eb="76">
      <t>ジシン</t>
    </rPh>
    <rPh sb="77" eb="79">
      <t>センタク</t>
    </rPh>
    <rPh sb="80" eb="82">
      <t>シンセイ</t>
    </rPh>
    <phoneticPr fontId="3"/>
  </si>
  <si>
    <r>
      <t>過去５年間において、</t>
    </r>
    <r>
      <rPr>
        <sz val="11"/>
        <color theme="1"/>
        <rFont val="ＭＳ Ｐゴシック"/>
      </rPr>
      <t>使用アカウント数1,000以上の地方自治体における導入実績を有したシステムであること</t>
    </r>
    <rPh sb="0" eb="2">
      <t>カコ</t>
    </rPh>
    <rPh sb="3" eb="5">
      <t>ネンカン</t>
    </rPh>
    <rPh sb="10" eb="12">
      <t>シヨウ</t>
    </rPh>
    <rPh sb="17" eb="18">
      <t>スウ</t>
    </rPh>
    <rPh sb="23" eb="25">
      <t>イジョウ</t>
    </rPh>
    <rPh sb="26" eb="28">
      <t>チホウ</t>
    </rPh>
    <rPh sb="28" eb="31">
      <t>ジチタイ</t>
    </rPh>
    <phoneticPr fontId="3"/>
  </si>
  <si>
    <r>
      <t>時間外勤務、特殊勤務手当</t>
    </r>
    <r>
      <rPr>
        <sz val="11"/>
        <color theme="1"/>
        <rFont val="ＭＳ Ｐゴシック"/>
      </rPr>
      <t>等の給与・賃金計算に必要となる各種実績データについて、csv等で出力し、TKCタスククラウドシステムに取り込めること</t>
    </r>
    <rPh sb="14" eb="16">
      <t>キュウヨ</t>
    </rPh>
    <rPh sb="17" eb="19">
      <t>チンギン</t>
    </rPh>
    <rPh sb="19" eb="21">
      <t>ケイサン</t>
    </rPh>
    <rPh sb="22" eb="24">
      <t>ヒツヨウ</t>
    </rPh>
    <rPh sb="42" eb="43">
      <t>トウ</t>
    </rPh>
    <rPh sb="44" eb="46">
      <t>シュツリョク</t>
    </rPh>
    <rPh sb="63" eb="64">
      <t>ト</t>
    </rPh>
    <rPh sb="65" eb="66">
      <t>コ</t>
    </rPh>
    <phoneticPr fontId="3"/>
  </si>
  <si>
    <r>
      <t>決裁ルートは</t>
    </r>
    <r>
      <rPr>
        <sz val="11"/>
        <color theme="1"/>
        <rFont val="ＭＳ Ｐゴシック"/>
      </rPr>
      <t>、休暇の種類ごとに自動設定できること。</t>
    </r>
  </si>
  <si>
    <r>
      <t>始業時間と就業時間の定めがなく、一定の時間帯の中で規定の時間を勤務する勤務形態（例：13時から17時の間で2時間勤務）について、</t>
    </r>
    <r>
      <rPr>
        <sz val="11"/>
        <color theme="1"/>
        <rFont val="ＭＳ Ｐゴシック"/>
      </rPr>
      <t>規定の時間を満たす出退勤の打刻記録が行なわれた場合、規定の時間のみを勤務時間として扱うことが可能なこと。（上記例において、13時50分に出勤打刻を行ない、16時20分に退勤打刻を行なった場合、勤務時間を2時間30分ではなく2時間として扱う）</t>
    </r>
    <rPh sb="0" eb="2">
      <t>シギョウ</t>
    </rPh>
    <rPh sb="2" eb="4">
      <t>ジカン</t>
    </rPh>
    <rPh sb="5" eb="7">
      <t>シュウギョウ</t>
    </rPh>
    <rPh sb="7" eb="9">
      <t>ジカン</t>
    </rPh>
    <rPh sb="10" eb="11">
      <t>サダ</t>
    </rPh>
    <rPh sb="16" eb="18">
      <t>イッテイ</t>
    </rPh>
    <rPh sb="19" eb="21">
      <t>ジカン</t>
    </rPh>
    <rPh sb="21" eb="22">
      <t>タイ</t>
    </rPh>
    <rPh sb="23" eb="24">
      <t>ナカ</t>
    </rPh>
    <rPh sb="25" eb="27">
      <t>キテイ</t>
    </rPh>
    <rPh sb="28" eb="30">
      <t>ジカン</t>
    </rPh>
    <rPh sb="31" eb="33">
      <t>キンム</t>
    </rPh>
    <rPh sb="35" eb="37">
      <t>キンム</t>
    </rPh>
    <rPh sb="37" eb="39">
      <t>ケイタイ</t>
    </rPh>
    <rPh sb="64" eb="66">
      <t>キテイ</t>
    </rPh>
    <rPh sb="67" eb="69">
      <t>ジカン</t>
    </rPh>
    <rPh sb="70" eb="71">
      <t>ミ</t>
    </rPh>
    <rPh sb="73" eb="76">
      <t>シュッタイキン</t>
    </rPh>
    <rPh sb="77" eb="79">
      <t>ダコク</t>
    </rPh>
    <rPh sb="79" eb="81">
      <t>キロク</t>
    </rPh>
    <rPh sb="82" eb="83">
      <t>オコ</t>
    </rPh>
    <rPh sb="87" eb="89">
      <t>バアイ</t>
    </rPh>
    <rPh sb="90" eb="92">
      <t>キテイ</t>
    </rPh>
    <rPh sb="93" eb="95">
      <t>ジカン</t>
    </rPh>
    <rPh sb="98" eb="100">
      <t>キンム</t>
    </rPh>
    <rPh sb="100" eb="102">
      <t>ジカン</t>
    </rPh>
    <rPh sb="105" eb="106">
      <t>アツカ</t>
    </rPh>
    <rPh sb="110" eb="112">
      <t>カノウ</t>
    </rPh>
    <rPh sb="117" eb="119">
      <t>ジョウキ</t>
    </rPh>
    <rPh sb="119" eb="120">
      <t>レイ</t>
    </rPh>
    <rPh sb="127" eb="128">
      <t>ジ</t>
    </rPh>
    <rPh sb="130" eb="131">
      <t>フン</t>
    </rPh>
    <rPh sb="132" eb="134">
      <t>シュッキン</t>
    </rPh>
    <rPh sb="134" eb="136">
      <t>ダコク</t>
    </rPh>
    <rPh sb="137" eb="138">
      <t>オコ</t>
    </rPh>
    <rPh sb="143" eb="144">
      <t>ジ</t>
    </rPh>
    <rPh sb="146" eb="147">
      <t>フン</t>
    </rPh>
    <rPh sb="148" eb="150">
      <t>タイキン</t>
    </rPh>
    <rPh sb="150" eb="152">
      <t>ダコク</t>
    </rPh>
    <rPh sb="153" eb="154">
      <t>オコ</t>
    </rPh>
    <rPh sb="157" eb="159">
      <t>バアイ</t>
    </rPh>
    <rPh sb="160" eb="162">
      <t>キンム</t>
    </rPh>
    <rPh sb="162" eb="164">
      <t>ジカン</t>
    </rPh>
    <rPh sb="166" eb="168">
      <t>ジカン</t>
    </rPh>
    <rPh sb="170" eb="171">
      <t>フン</t>
    </rPh>
    <rPh sb="176" eb="178">
      <t>ジカン</t>
    </rPh>
    <rPh sb="181" eb="182">
      <t>アツカ</t>
    </rPh>
    <phoneticPr fontId="3"/>
  </si>
  <si>
    <r>
      <t>休暇の種類ごとに、取得日数の積算対象に週休日を含むかどうか設定できること。</t>
    </r>
    <r>
      <rPr>
        <sz val="11"/>
        <color theme="1"/>
        <rFont val="ＭＳ Ｐゴシック"/>
      </rPr>
      <t>（療養休暇等、週休日を挟んで取得した場合に通算して積算する休暇の取得日数上限管理のため）</t>
    </r>
    <rPh sb="0" eb="2">
      <t>キュウカ</t>
    </rPh>
    <rPh sb="3" eb="5">
      <t>シュルイ</t>
    </rPh>
    <rPh sb="9" eb="11">
      <t>シュトク</t>
    </rPh>
    <rPh sb="11" eb="13">
      <t>ニッスウ</t>
    </rPh>
    <rPh sb="14" eb="16">
      <t>セキサン</t>
    </rPh>
    <rPh sb="16" eb="18">
      <t>タイショウ</t>
    </rPh>
    <rPh sb="19" eb="21">
      <t>シュウキュウ</t>
    </rPh>
    <rPh sb="21" eb="22">
      <t>ビ</t>
    </rPh>
    <rPh sb="23" eb="24">
      <t>フク</t>
    </rPh>
    <rPh sb="29" eb="31">
      <t>セッテイ</t>
    </rPh>
    <phoneticPr fontId="3"/>
  </si>
  <si>
    <r>
      <t>夏期休暇の</t>
    </r>
    <r>
      <rPr>
        <sz val="11"/>
        <color theme="1"/>
        <rFont val="ＭＳ Ｐゴシック"/>
      </rPr>
      <t>事前申請内容／取得実績が一覧形式で確認できること</t>
    </r>
    <rPh sb="5" eb="7">
      <t>ジゼン</t>
    </rPh>
    <rPh sb="7" eb="9">
      <t>シンセイ</t>
    </rPh>
    <rPh sb="9" eb="11">
      <t>ナイヨウ</t>
    </rPh>
    <rPh sb="12" eb="14">
      <t>シュトク</t>
    </rPh>
    <phoneticPr fontId="3"/>
  </si>
  <si>
    <r>
      <t>申請時</t>
    </r>
    <r>
      <rPr>
        <sz val="11"/>
        <color theme="1"/>
        <rFont val="ＭＳ Ｐゴシック"/>
      </rPr>
      <t>の支出科目・所属の指定は、初期表示として職員の本来所属・支出科目が設定されること</t>
    </r>
    <rPh sb="0" eb="3">
      <t>シンセイジ</t>
    </rPh>
    <rPh sb="4" eb="6">
      <t>シシュツ</t>
    </rPh>
    <rPh sb="6" eb="8">
      <t>カモク</t>
    </rPh>
    <rPh sb="9" eb="11">
      <t>ショゾク</t>
    </rPh>
    <rPh sb="12" eb="14">
      <t>シテイ</t>
    </rPh>
    <rPh sb="16" eb="18">
      <t>ショキ</t>
    </rPh>
    <rPh sb="18" eb="20">
      <t>ヒョウジ</t>
    </rPh>
    <rPh sb="23" eb="25">
      <t>ショクイン</t>
    </rPh>
    <rPh sb="26" eb="28">
      <t>ホンライ</t>
    </rPh>
    <rPh sb="28" eb="30">
      <t>ショゾク</t>
    </rPh>
    <rPh sb="31" eb="33">
      <t>シシュツ</t>
    </rPh>
    <rPh sb="33" eb="35">
      <t>カモク</t>
    </rPh>
    <rPh sb="36" eb="38">
      <t>セッテイ</t>
    </rPh>
    <phoneticPr fontId="3"/>
  </si>
  <si>
    <r>
      <t>管理機能として、一覧形式で</t>
    </r>
    <r>
      <rPr>
        <sz val="11"/>
        <color theme="1"/>
        <rFont val="ＭＳ Ｐゴシック"/>
      </rPr>
      <t>出退勤の状況を確認することができること</t>
    </r>
    <rPh sb="0" eb="2">
      <t>カンリ</t>
    </rPh>
    <rPh sb="2" eb="4">
      <t>キノウ</t>
    </rPh>
    <rPh sb="8" eb="10">
      <t>イチラン</t>
    </rPh>
    <rPh sb="10" eb="12">
      <t>ケイシキ</t>
    </rPh>
    <phoneticPr fontId="3"/>
  </si>
  <si>
    <t>重視</t>
  </si>
  <si>
    <t>最重視</t>
    <rPh sb="0" eb="3">
      <t>サイジュウシ</t>
    </rPh>
    <phoneticPr fontId="3"/>
  </si>
  <si>
    <t>希望</t>
    <rPh sb="0" eb="2">
      <t>キボウ</t>
    </rPh>
    <phoneticPr fontId="3"/>
  </si>
  <si>
    <r>
      <t>(複数人が端末を共用する場合を想定)
1台の端末において、出退勤の打刻と休暇や時間外勤務等の申請を</t>
    </r>
    <r>
      <rPr>
        <sz val="11"/>
        <color theme="1"/>
        <rFont val="ＭＳ Ｐゴシック"/>
      </rPr>
      <t>行うことができること</t>
    </r>
    <rPh sb="1" eb="4">
      <t>フクスウニン</t>
    </rPh>
    <rPh sb="5" eb="7">
      <t>タンマツ</t>
    </rPh>
    <rPh sb="8" eb="10">
      <t>キョウヨウ</t>
    </rPh>
    <rPh sb="12" eb="14">
      <t>バアイ</t>
    </rPh>
    <rPh sb="15" eb="17">
      <t>ソウテイ</t>
    </rPh>
    <rPh sb="20" eb="21">
      <t>ダイ</t>
    </rPh>
    <rPh sb="22" eb="24">
      <t>タンマツ</t>
    </rPh>
    <rPh sb="29" eb="32">
      <t>シュッタイキン</t>
    </rPh>
    <rPh sb="33" eb="35">
      <t>ダコク</t>
    </rPh>
    <rPh sb="36" eb="38">
      <t>キュウカ</t>
    </rPh>
    <rPh sb="39" eb="42">
      <t>ジカンガイ</t>
    </rPh>
    <rPh sb="42" eb="44">
      <t>キンム</t>
    </rPh>
    <rPh sb="44" eb="45">
      <t>トウ</t>
    </rPh>
    <rPh sb="46" eb="48">
      <t>シンセイ</t>
    </rPh>
    <rPh sb="49" eb="50">
      <t>オコナ</t>
    </rPh>
    <phoneticPr fontId="3"/>
  </si>
  <si>
    <t>【集計機能】</t>
  </si>
  <si>
    <r>
      <t>会計年度任用職員の休暇日数付与は、正規職員とは別で自動計算・付与することができること</t>
    </r>
    <r>
      <rPr>
        <sz val="11"/>
        <color theme="1"/>
        <rFont val="ＭＳ Ｐゴシック"/>
      </rPr>
      <t>(当市の会計年度任用職員の休暇制度等は別紙２のとおり）</t>
    </r>
    <rPh sb="0" eb="2">
      <t>カイケイ</t>
    </rPh>
    <rPh sb="2" eb="4">
      <t>ネンド</t>
    </rPh>
    <rPh sb="4" eb="6">
      <t>ニンヨウ</t>
    </rPh>
    <rPh sb="6" eb="8">
      <t>ショクイン</t>
    </rPh>
    <rPh sb="9" eb="11">
      <t>キュウカ</t>
    </rPh>
    <rPh sb="11" eb="13">
      <t>ニッスウ</t>
    </rPh>
    <rPh sb="13" eb="15">
      <t>フヨ</t>
    </rPh>
    <rPh sb="17" eb="19">
      <t>セイキ</t>
    </rPh>
    <rPh sb="19" eb="21">
      <t>ショクイン</t>
    </rPh>
    <rPh sb="23" eb="24">
      <t>ベツ</t>
    </rPh>
    <rPh sb="25" eb="27">
      <t>ジドウ</t>
    </rPh>
    <rPh sb="27" eb="29">
      <t>ケイサン</t>
    </rPh>
    <rPh sb="30" eb="32">
      <t>フヨ</t>
    </rPh>
    <rPh sb="43" eb="45">
      <t>トウシ</t>
    </rPh>
    <rPh sb="46" eb="48">
      <t>カイケイ</t>
    </rPh>
    <rPh sb="48" eb="50">
      <t>ネンド</t>
    </rPh>
    <rPh sb="50" eb="52">
      <t>ニンヨウ</t>
    </rPh>
    <rPh sb="52" eb="54">
      <t>ショクイン</t>
    </rPh>
    <rPh sb="55" eb="57">
      <t>キュウカ</t>
    </rPh>
    <rPh sb="57" eb="59">
      <t>セイド</t>
    </rPh>
    <rPh sb="59" eb="60">
      <t>トウ</t>
    </rPh>
    <rPh sb="61" eb="63">
      <t>ベッシ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</si>
</sst>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
  </numFmts>
  <fonts count="24">
    <font>
      <sz val="11"/>
      <color theme="1"/>
      <name val="游ゴシック"/>
      <family val="3"/>
      <scheme val="minor"/>
    </font>
    <font>
      <sz val="11"/>
      <color auto="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0"/>
      <color theme="1"/>
      <name val="BIZ UDPゴシック"/>
      <family val="3"/>
    </font>
    <font>
      <b/>
      <sz val="18"/>
      <color theme="1"/>
      <name val="ＭＳ Ｐゴシック"/>
      <family val="3"/>
    </font>
    <font>
      <sz val="12"/>
      <color theme="1"/>
      <name val="ＭＳ Ｐゴシック"/>
      <family val="3"/>
    </font>
    <font>
      <sz val="16"/>
      <color rgb="FFFF0000"/>
      <name val="BIZ UDPゴシック"/>
      <family val="3"/>
    </font>
    <font>
      <sz val="12"/>
      <color theme="1"/>
      <name val="BIZ UDPゴシック"/>
    </font>
    <font>
      <sz val="9"/>
      <color theme="1"/>
      <name val="BIZ UDPゴシック"/>
      <family val="3"/>
    </font>
    <font>
      <sz val="11"/>
      <color theme="1"/>
      <name val="BIZ UDPゴシック"/>
      <family val="3"/>
    </font>
    <font>
      <b/>
      <sz val="11"/>
      <color theme="1"/>
      <name val="BIZ UDPゴシック"/>
      <family val="3"/>
    </font>
    <font>
      <sz val="14"/>
      <color theme="1"/>
      <name val="BIZ UDPゴシック"/>
      <family val="3"/>
    </font>
    <font>
      <sz val="10"/>
      <color rgb="FFFF0000"/>
      <name val="BIZ UDPゴシック"/>
      <family val="3"/>
    </font>
    <font>
      <b/>
      <sz val="11"/>
      <color theme="1"/>
      <name val="BIZ UDGothic"/>
      <family val="3"/>
    </font>
    <font>
      <b/>
      <strike/>
      <sz val="11"/>
      <color theme="1"/>
      <name val="BIZ UDGothic"/>
      <family val="3"/>
    </font>
    <font>
      <sz val="16"/>
      <color rgb="FFFF0000"/>
      <name val="ＭＳ Ｐゴシック"/>
      <family val="3"/>
    </font>
    <font>
      <sz val="16"/>
      <color theme="1"/>
      <name val="ＭＳ Ｐゴシック"/>
      <family val="3"/>
    </font>
    <font>
      <sz val="10"/>
      <color rgb="FFFF0000"/>
      <name val="ＭＳ Ｐゴシック"/>
      <family val="3"/>
    </font>
    <font>
      <sz val="14"/>
      <color rgb="FFFF0000"/>
      <name val="BIZ UDPゴシック"/>
      <family val="3"/>
    </font>
    <font>
      <sz val="18"/>
      <color theme="1"/>
      <name val="BIZ UDPゴシック"/>
      <family val="3"/>
    </font>
    <font>
      <sz val="11"/>
      <color theme="1"/>
      <name val="ＭＳ Ｐ明朝"/>
      <family val="1"/>
    </font>
    <font>
      <sz val="10"/>
      <color auto="1"/>
      <name val="ＭＳ Ｐゴシック"/>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style="thin">
        <color indexed="8"/>
      </top>
      <bottom style="thin">
        <color indexed="8"/>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8"/>
      </right>
      <top/>
      <bottom/>
      <diagonal/>
    </border>
    <border>
      <left style="thin">
        <color indexed="8"/>
      </left>
      <right style="thin">
        <color indexed="8"/>
      </right>
      <top style="thin">
        <color indexed="64"/>
      </top>
      <bottom style="thin">
        <color indexed="8"/>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xf numFmtId="0" fontId="2" fillId="0" borderId="0">
      <alignment vertical="center"/>
    </xf>
  </cellStyleXfs>
  <cellXfs count="150">
    <xf numFmtId="0" fontId="0" fillId="0" borderId="0" xfId="0">
      <alignment vertical="center"/>
    </xf>
    <xf numFmtId="0" fontId="0" fillId="0" borderId="0" xfId="0" applyFont="1" applyAlignment="1">
      <alignment horizontal="center" vertical="top" textRotation="255"/>
    </xf>
    <xf numFmtId="0" fontId="4" fillId="0" borderId="0" xfId="3" applyNumberFormat="1" applyFont="1" applyFill="1" applyAlignment="1">
      <alignment horizontal="center" vertical="center"/>
    </xf>
    <xf numFmtId="0" fontId="4" fillId="0" borderId="0" xfId="3" applyFont="1" applyFill="1" applyAlignment="1">
      <alignment vertical="center"/>
    </xf>
    <xf numFmtId="0" fontId="5" fillId="0" borderId="0" xfId="3" applyFont="1" applyAlignment="1">
      <alignment horizontal="center" vertical="center" wrapText="1"/>
    </xf>
    <xf numFmtId="0" fontId="4" fillId="0" borderId="0" xfId="3" applyFont="1" applyAlignment="1">
      <alignment horizontal="center" vertical="center" wrapText="1"/>
    </xf>
    <xf numFmtId="0" fontId="5" fillId="0" borderId="0" xfId="3" applyFont="1" applyAlignment="1">
      <alignment horizontal="left" vertical="center" wrapText="1"/>
    </xf>
    <xf numFmtId="0" fontId="0" fillId="0" borderId="0" xfId="0" applyFont="1">
      <alignment vertical="center"/>
    </xf>
    <xf numFmtId="0" fontId="4" fillId="0" borderId="0" xfId="3" applyFont="1">
      <alignment vertical="center"/>
    </xf>
    <xf numFmtId="176" fontId="6" fillId="0" borderId="0" xfId="3" applyNumberFormat="1" applyFont="1" applyFill="1" applyBorder="1" applyAlignment="1">
      <alignment vertical="center"/>
    </xf>
    <xf numFmtId="0" fontId="4" fillId="0" borderId="1" xfId="3" applyFont="1" applyBorder="1" applyAlignment="1">
      <alignment horizontal="center" vertical="top" textRotation="255"/>
    </xf>
    <xf numFmtId="0" fontId="2" fillId="0" borderId="2" xfId="3" applyFont="1" applyBorder="1" applyAlignment="1">
      <alignment horizontal="center" vertical="top" textRotation="255"/>
    </xf>
    <xf numFmtId="0" fontId="2" fillId="0" borderId="3" xfId="3" applyFont="1" applyBorder="1" applyAlignment="1">
      <alignment horizontal="center" vertical="top" textRotation="255"/>
    </xf>
    <xf numFmtId="0" fontId="0" fillId="0" borderId="3" xfId="0" applyFont="1" applyBorder="1" applyAlignment="1">
      <alignment horizontal="center" vertical="top" textRotation="255"/>
    </xf>
    <xf numFmtId="0" fontId="0" fillId="0" borderId="4" xfId="0" applyFont="1" applyBorder="1" applyAlignment="1">
      <alignment horizontal="center" vertical="top" textRotation="255"/>
    </xf>
    <xf numFmtId="0" fontId="2" fillId="0" borderId="4" xfId="0" applyFont="1" applyBorder="1" applyAlignment="1">
      <alignment horizontal="center" vertical="top" textRotation="255"/>
    </xf>
    <xf numFmtId="0" fontId="2" fillId="0" borderId="5" xfId="3" applyNumberFormat="1" applyFont="1" applyFill="1" applyBorder="1" applyAlignment="1">
      <alignment horizontal="center" vertical="top" textRotation="255" wrapText="1"/>
    </xf>
    <xf numFmtId="0" fontId="2" fillId="0" borderId="3" xfId="3" applyNumberFormat="1" applyFont="1" applyFill="1" applyBorder="1" applyAlignment="1">
      <alignment horizontal="center" vertical="top" textRotation="255" wrapText="1"/>
    </xf>
    <xf numFmtId="0" fontId="2" fillId="0" borderId="0" xfId="3" applyNumberFormat="1" applyFont="1" applyFill="1" applyAlignment="1">
      <alignment horizontal="left" vertical="center"/>
    </xf>
    <xf numFmtId="0" fontId="2" fillId="0" borderId="6" xfId="3" applyNumberFormat="1" applyFont="1" applyBorder="1" applyAlignment="1">
      <alignment horizontal="left" vertical="center"/>
    </xf>
    <xf numFmtId="0" fontId="2" fillId="0" borderId="7" xfId="3" applyNumberFormat="1" applyFont="1" applyFill="1" applyBorder="1" applyAlignment="1">
      <alignment horizontal="center" vertical="center"/>
    </xf>
    <xf numFmtId="49" fontId="2" fillId="0" borderId="8" xfId="3" applyNumberFormat="1" applyFont="1" applyFill="1" applyBorder="1" applyAlignment="1">
      <alignment horizontal="center" vertical="center"/>
    </xf>
    <xf numFmtId="0" fontId="2" fillId="0" borderId="8" xfId="3" applyNumberFormat="1" applyFont="1" applyFill="1" applyBorder="1" applyAlignment="1">
      <alignment horizontal="center" vertical="center"/>
    </xf>
    <xf numFmtId="0" fontId="2" fillId="0" borderId="9" xfId="3" applyNumberFormat="1" applyFont="1" applyFill="1" applyBorder="1" applyAlignment="1">
      <alignment horizontal="center" vertical="center"/>
    </xf>
    <xf numFmtId="0" fontId="2" fillId="0" borderId="10" xfId="3" applyNumberFormat="1" applyFont="1" applyFill="1" applyBorder="1" applyAlignment="1">
      <alignment horizontal="center" vertical="center"/>
    </xf>
    <xf numFmtId="49" fontId="2" fillId="0" borderId="2" xfId="3" applyNumberFormat="1" applyFont="1" applyFill="1" applyBorder="1" applyAlignment="1">
      <alignment horizontal="center" vertical="center"/>
    </xf>
    <xf numFmtId="49" fontId="2" fillId="0" borderId="11" xfId="3" applyNumberFormat="1" applyFont="1" applyFill="1" applyBorder="1" applyAlignment="1">
      <alignment horizontal="center" vertical="center"/>
    </xf>
    <xf numFmtId="49" fontId="2" fillId="0" borderId="5" xfId="3" applyNumberFormat="1" applyFont="1" applyFill="1" applyBorder="1" applyAlignment="1">
      <alignment horizontal="center" vertical="center"/>
    </xf>
    <xf numFmtId="0" fontId="2" fillId="0" borderId="12" xfId="3" applyNumberFormat="1" applyFont="1" applyFill="1" applyBorder="1" applyAlignment="1">
      <alignment horizontal="center" vertical="center"/>
    </xf>
    <xf numFmtId="0" fontId="2" fillId="0" borderId="13" xfId="3" applyNumberFormat="1" applyFont="1" applyFill="1" applyBorder="1" applyAlignment="1">
      <alignment horizontal="center" vertical="center"/>
    </xf>
    <xf numFmtId="176" fontId="7" fillId="0" borderId="0" xfId="3" applyNumberFormat="1" applyFont="1" applyFill="1" applyBorder="1" applyAlignment="1">
      <alignment vertical="center"/>
    </xf>
    <xf numFmtId="176" fontId="2" fillId="0" borderId="14" xfId="3" applyNumberFormat="1" applyFont="1" applyBorder="1">
      <alignment vertical="center"/>
    </xf>
    <xf numFmtId="0" fontId="2" fillId="0" borderId="15" xfId="3" applyFont="1" applyFill="1" applyBorder="1" applyAlignment="1">
      <alignment vertical="center" wrapText="1"/>
    </xf>
    <xf numFmtId="0" fontId="2" fillId="0" borderId="16" xfId="3" applyFont="1" applyFill="1" applyBorder="1" applyAlignment="1">
      <alignment vertical="center" wrapText="1"/>
    </xf>
    <xf numFmtId="0" fontId="2" fillId="0" borderId="8" xfId="3" applyFont="1" applyFill="1" applyBorder="1" applyAlignment="1">
      <alignment vertical="center" wrapText="1"/>
    </xf>
    <xf numFmtId="0" fontId="2" fillId="0" borderId="4" xfId="2" applyFont="1" applyFill="1" applyBorder="1" applyAlignment="1">
      <alignment vertical="center" wrapText="1"/>
    </xf>
    <xf numFmtId="0" fontId="2" fillId="0" borderId="9" xfId="3" applyFont="1" applyFill="1" applyBorder="1" applyAlignment="1">
      <alignment vertical="center" wrapText="1"/>
    </xf>
    <xf numFmtId="0" fontId="2" fillId="0" borderId="17" xfId="3" applyFont="1" applyFill="1" applyBorder="1" applyAlignment="1">
      <alignment vertical="center" wrapText="1"/>
    </xf>
    <xf numFmtId="0" fontId="2" fillId="0" borderId="18" xfId="3" applyFont="1" applyFill="1" applyBorder="1" applyAlignment="1">
      <alignment vertical="center" wrapText="1"/>
    </xf>
    <xf numFmtId="0" fontId="2" fillId="0" borderId="16" xfId="3" applyFont="1" applyFill="1" applyBorder="1" applyAlignment="1">
      <alignment horizontal="justify" vertical="center" wrapText="1"/>
    </xf>
    <xf numFmtId="0" fontId="2" fillId="0" borderId="5" xfId="2" applyFont="1" applyFill="1" applyBorder="1" applyAlignment="1">
      <alignment vertical="center" wrapText="1"/>
    </xf>
    <xf numFmtId="0" fontId="2" fillId="0" borderId="2" xfId="2" applyFont="1" applyFill="1" applyBorder="1" applyAlignment="1">
      <alignment vertical="center" wrapText="1"/>
    </xf>
    <xf numFmtId="0" fontId="2" fillId="0" borderId="12" xfId="3" applyFont="1" applyFill="1" applyBorder="1" applyAlignment="1">
      <alignment vertical="center" wrapText="1"/>
    </xf>
    <xf numFmtId="0" fontId="2" fillId="0" borderId="19" xfId="3" applyFont="1" applyFill="1" applyBorder="1" applyAlignment="1">
      <alignment vertical="center" wrapText="1"/>
    </xf>
    <xf numFmtId="0" fontId="2" fillId="0" borderId="10" xfId="3" applyFont="1" applyFill="1" applyBorder="1" applyAlignment="1">
      <alignment vertical="center" wrapText="1"/>
    </xf>
    <xf numFmtId="0" fontId="2" fillId="0" borderId="20" xfId="3" applyFont="1" applyFill="1" applyBorder="1" applyAlignment="1">
      <alignment vertical="center" wrapText="1"/>
    </xf>
    <xf numFmtId="0" fontId="2" fillId="0" borderId="15" xfId="3" applyFont="1" applyFill="1" applyBorder="1" applyAlignment="1">
      <alignment horizontal="justify" vertical="center" wrapText="1"/>
    </xf>
    <xf numFmtId="0" fontId="2" fillId="0" borderId="21" xfId="3" applyFont="1" applyFill="1" applyBorder="1" applyAlignment="1">
      <alignment vertical="center" wrapText="1"/>
    </xf>
    <xf numFmtId="0" fontId="2" fillId="0" borderId="13" xfId="3" applyFont="1" applyFill="1" applyBorder="1" applyAlignment="1">
      <alignment vertical="center" wrapText="1"/>
    </xf>
    <xf numFmtId="0" fontId="2" fillId="0" borderId="0" xfId="1" applyFont="1" applyFill="1" applyBorder="1" applyAlignment="1">
      <alignment vertical="center" wrapText="1"/>
    </xf>
    <xf numFmtId="0" fontId="8" fillId="0" borderId="0" xfId="3" applyFont="1" applyAlignment="1">
      <alignment horizontal="right" vertical="center"/>
    </xf>
    <xf numFmtId="176" fontId="9" fillId="0" borderId="0" xfId="3" applyNumberFormat="1" applyFont="1" applyFill="1" applyBorder="1" applyAlignment="1">
      <alignment horizontal="centerContinuous" vertical="center"/>
    </xf>
    <xf numFmtId="176" fontId="10" fillId="0" borderId="5" xfId="3" applyNumberFormat="1" applyFont="1" applyFill="1" applyBorder="1" applyAlignment="1">
      <alignment horizontal="center" vertical="center"/>
    </xf>
    <xf numFmtId="0" fontId="11" fillId="0" borderId="16" xfId="3" applyFont="1" applyFill="1" applyBorder="1" applyAlignment="1">
      <alignment horizontal="center" vertical="center" wrapText="1"/>
    </xf>
    <xf numFmtId="0" fontId="12" fillId="0" borderId="16"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12" fillId="0" borderId="4"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1" fillId="0" borderId="9"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1" fillId="0" borderId="13"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1" fillId="0" borderId="17" xfId="3" applyFont="1" applyFill="1" applyBorder="1" applyAlignment="1">
      <alignment horizontal="center" vertical="center" wrapText="1"/>
    </xf>
    <xf numFmtId="0" fontId="11" fillId="0" borderId="19"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20" xfId="3" applyFont="1" applyFill="1" applyBorder="1" applyAlignment="1">
      <alignment horizontal="center" vertical="center" wrapText="1"/>
    </xf>
    <xf numFmtId="0" fontId="12" fillId="0" borderId="22" xfId="3" applyFont="1" applyFill="1" applyBorder="1" applyAlignment="1">
      <alignment horizontal="center" vertical="center" wrapText="1"/>
    </xf>
    <xf numFmtId="0" fontId="11" fillId="0" borderId="10" xfId="3" applyFont="1" applyFill="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4" fillId="0" borderId="4" xfId="3" applyFont="1" applyBorder="1" applyAlignment="1">
      <alignment horizontal="center" vertical="center" wrapText="1"/>
    </xf>
    <xf numFmtId="0" fontId="13" fillId="0" borderId="4" xfId="3" applyFont="1" applyBorder="1" applyAlignment="1">
      <alignment horizontal="center" vertical="center" wrapText="1"/>
    </xf>
    <xf numFmtId="0" fontId="5" fillId="0" borderId="5" xfId="3" applyFont="1" applyBorder="1" applyAlignment="1">
      <alignment horizontal="center" vertical="center" wrapText="1"/>
    </xf>
    <xf numFmtId="176" fontId="7" fillId="0" borderId="0" xfId="3" applyNumberFormat="1" applyFont="1" applyFill="1" applyBorder="1" applyAlignment="1">
      <alignment horizontal="centerContinuous" vertical="center"/>
    </xf>
    <xf numFmtId="0" fontId="4" fillId="0" borderId="0" xfId="3" applyFont="1" applyAlignment="1">
      <alignment vertical="center" wrapText="1"/>
    </xf>
    <xf numFmtId="0" fontId="7" fillId="0" borderId="5" xfId="3" applyFont="1" applyFill="1" applyBorder="1" applyAlignment="1">
      <alignment horizontal="center" vertical="center" wrapText="1"/>
    </xf>
    <xf numFmtId="0" fontId="15" fillId="0" borderId="16" xfId="3" applyFont="1" applyFill="1" applyBorder="1" applyAlignment="1">
      <alignment horizontal="center" vertical="center" wrapText="1"/>
    </xf>
    <xf numFmtId="0" fontId="16" fillId="0" borderId="16" xfId="3" applyFont="1" applyFill="1" applyBorder="1" applyAlignment="1">
      <alignment horizontal="center" vertical="center" wrapText="1"/>
    </xf>
    <xf numFmtId="0" fontId="15" fillId="0" borderId="23" xfId="3" applyFont="1" applyFill="1" applyBorder="1" applyAlignment="1">
      <alignment horizontal="center" vertical="center" wrapText="1"/>
    </xf>
    <xf numFmtId="0" fontId="15" fillId="0" borderId="24" xfId="3" applyFont="1" applyFill="1" applyBorder="1" applyAlignment="1">
      <alignment horizontal="center" vertical="center" wrapText="1"/>
    </xf>
    <xf numFmtId="0" fontId="2" fillId="0" borderId="25" xfId="3" applyFont="1" applyFill="1" applyBorder="1" applyAlignment="1">
      <alignment horizontal="center" vertical="center" wrapText="1"/>
    </xf>
    <xf numFmtId="0" fontId="2" fillId="0" borderId="26"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 xfId="3" applyFont="1" applyFill="1" applyBorder="1" applyAlignment="1">
      <alignment horizontal="center" vertical="center" wrapText="1"/>
    </xf>
    <xf numFmtId="0" fontId="15" fillId="0" borderId="27" xfId="3" applyFont="1" applyFill="1" applyBorder="1" applyAlignment="1">
      <alignment horizontal="center" vertical="center" wrapText="1"/>
    </xf>
    <xf numFmtId="0" fontId="2" fillId="0" borderId="28" xfId="3" applyFont="1" applyFill="1" applyBorder="1" applyAlignment="1">
      <alignment horizontal="center" vertical="center" wrapText="1"/>
    </xf>
    <xf numFmtId="0" fontId="15" fillId="0" borderId="28" xfId="3" applyFont="1" applyFill="1" applyBorder="1" applyAlignment="1">
      <alignment horizontal="center" vertical="center" wrapText="1"/>
    </xf>
    <xf numFmtId="0" fontId="15" fillId="0" borderId="29" xfId="3" applyFont="1" applyFill="1" applyBorder="1" applyAlignment="1">
      <alignment horizontal="center" vertical="center" wrapText="1"/>
    </xf>
    <xf numFmtId="0" fontId="2" fillId="0" borderId="16" xfId="3" applyFont="1" applyFill="1" applyBorder="1" applyAlignment="1">
      <alignment horizontal="center" vertical="center" wrapText="1"/>
    </xf>
    <xf numFmtId="0" fontId="15" fillId="0" borderId="1"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15" fillId="0" borderId="2"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15" fillId="0" borderId="30" xfId="3" applyFont="1" applyFill="1" applyBorder="1" applyAlignment="1">
      <alignment horizontal="center" vertical="center" wrapText="1"/>
    </xf>
    <xf numFmtId="0" fontId="2" fillId="0" borderId="30" xfId="3" applyFont="1" applyFill="1" applyBorder="1" applyAlignment="1">
      <alignment horizontal="center" vertical="center" wrapText="1"/>
    </xf>
    <xf numFmtId="0" fontId="2" fillId="0" borderId="31" xfId="3" applyFont="1" applyFill="1" applyBorder="1" applyAlignment="1">
      <alignment horizontal="center" vertical="center" wrapText="1"/>
    </xf>
    <xf numFmtId="0" fontId="15" fillId="0" borderId="31" xfId="3" applyFont="1" applyFill="1" applyBorder="1" applyAlignment="1">
      <alignment horizontal="center" vertical="center" wrapText="1"/>
    </xf>
    <xf numFmtId="0" fontId="15" fillId="0" borderId="13" xfId="3" applyFont="1" applyFill="1" applyBorder="1" applyAlignment="1">
      <alignment horizontal="center" vertical="center" wrapText="1"/>
    </xf>
    <xf numFmtId="0" fontId="15" fillId="0" borderId="20"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15" fillId="0" borderId="32" xfId="3" applyFont="1" applyFill="1" applyBorder="1" applyAlignment="1">
      <alignment horizontal="center" vertical="center" wrapText="1"/>
    </xf>
    <xf numFmtId="0" fontId="2" fillId="0" borderId="33" xfId="3" applyFont="1" applyFill="1" applyBorder="1" applyAlignment="1">
      <alignment horizontal="center" vertical="center" wrapText="1"/>
    </xf>
    <xf numFmtId="0" fontId="17" fillId="0" borderId="0" xfId="3" applyFont="1" applyAlignment="1">
      <alignment horizontal="center" vertical="center" wrapText="1"/>
    </xf>
    <xf numFmtId="0" fontId="18" fillId="0" borderId="6" xfId="3" applyFont="1" applyBorder="1" applyAlignment="1">
      <alignment horizontal="center" vertical="center" wrapText="1"/>
    </xf>
    <xf numFmtId="176" fontId="7" fillId="0" borderId="0" xfId="3" applyNumberFormat="1" applyFont="1" applyFill="1" applyAlignment="1">
      <alignment horizontal="centerContinuous" vertical="center"/>
    </xf>
    <xf numFmtId="0" fontId="15" fillId="0" borderId="34" xfId="3" applyFont="1" applyFill="1" applyBorder="1" applyAlignment="1">
      <alignment horizontal="center" vertical="center" wrapText="1"/>
    </xf>
    <xf numFmtId="0" fontId="2" fillId="0" borderId="35" xfId="3" applyFont="1" applyFill="1" applyBorder="1" applyAlignment="1">
      <alignment horizontal="center" vertical="center" wrapText="1"/>
    </xf>
    <xf numFmtId="0" fontId="2" fillId="0" borderId="36" xfId="3" applyFont="1" applyFill="1" applyBorder="1" applyAlignment="1">
      <alignment horizontal="center" vertical="center" wrapText="1"/>
    </xf>
    <xf numFmtId="0" fontId="15" fillId="0" borderId="37"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15" fillId="0" borderId="38" xfId="3" applyFont="1" applyFill="1" applyBorder="1" applyAlignment="1">
      <alignment horizontal="center" vertical="center" wrapText="1"/>
    </xf>
    <xf numFmtId="0" fontId="2" fillId="0" borderId="38" xfId="3" applyFont="1" applyFill="1" applyBorder="1" applyAlignment="1">
      <alignment horizontal="center" vertical="center" wrapText="1"/>
    </xf>
    <xf numFmtId="0" fontId="15" fillId="0" borderId="11" xfId="3" applyFont="1" applyFill="1" applyBorder="1" applyAlignment="1">
      <alignment horizontal="center" vertical="center" wrapText="1"/>
    </xf>
    <xf numFmtId="0" fontId="2" fillId="0" borderId="37" xfId="3" applyFont="1" applyFill="1" applyBorder="1" applyAlignment="1">
      <alignment horizontal="center" vertical="center" wrapText="1"/>
    </xf>
    <xf numFmtId="0" fontId="2" fillId="0" borderId="29" xfId="3" applyFont="1" applyFill="1" applyBorder="1" applyAlignment="1">
      <alignment horizontal="center" vertical="center" wrapText="1"/>
    </xf>
    <xf numFmtId="0" fontId="13" fillId="0" borderId="0" xfId="3" applyFont="1" applyBorder="1" applyAlignment="1">
      <alignment horizontal="right" vertical="center"/>
    </xf>
    <xf numFmtId="0" fontId="13" fillId="0" borderId="0" xfId="3" applyFont="1" applyAlignment="1">
      <alignment horizontal="right" vertical="center"/>
    </xf>
    <xf numFmtId="0" fontId="13" fillId="0" borderId="0" xfId="3" applyFont="1" applyAlignment="1">
      <alignment horizontal="center" vertical="center" wrapText="1"/>
    </xf>
    <xf numFmtId="0" fontId="11"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2" fillId="0" borderId="41" xfId="3" applyFont="1" applyBorder="1" applyAlignment="1">
      <alignment horizontal="center" vertical="center" wrapText="1"/>
    </xf>
    <xf numFmtId="0" fontId="19" fillId="0" borderId="0" xfId="3" applyFont="1" applyAlignment="1">
      <alignment horizontal="center" vertical="center" wrapText="1"/>
    </xf>
    <xf numFmtId="0" fontId="4" fillId="0" borderId="6" xfId="3" applyFont="1" applyBorder="1" applyAlignment="1">
      <alignment horizontal="center" vertical="center" wrapText="1"/>
    </xf>
    <xf numFmtId="176" fontId="9" fillId="0" borderId="0" xfId="3" applyNumberFormat="1" applyFont="1" applyAlignment="1">
      <alignment horizontal="left" vertical="center"/>
    </xf>
    <xf numFmtId="177" fontId="7" fillId="0" borderId="5" xfId="3" applyNumberFormat="1" applyFont="1" applyBorder="1" applyAlignment="1">
      <alignment horizontal="center" vertical="center" wrapText="1"/>
    </xf>
    <xf numFmtId="0" fontId="11" fillId="0" borderId="16"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1" fillId="0" borderId="4" xfId="3" applyFont="1" applyFill="1" applyBorder="1" applyAlignment="1">
      <alignment horizontal="left" vertical="center" wrapText="1"/>
    </xf>
    <xf numFmtId="0" fontId="11" fillId="0" borderId="9" xfId="3" applyFont="1" applyFill="1" applyBorder="1" applyAlignment="1">
      <alignment horizontal="left" vertical="center" wrapText="1"/>
    </xf>
    <xf numFmtId="0" fontId="11" fillId="0" borderId="17" xfId="3" applyFont="1" applyFill="1" applyBorder="1" applyAlignment="1">
      <alignment horizontal="left" vertical="center" wrapText="1"/>
    </xf>
    <xf numFmtId="0" fontId="11" fillId="0" borderId="14" xfId="3" applyFont="1" applyFill="1" applyBorder="1" applyAlignment="1">
      <alignment horizontal="left" vertical="center" wrapText="1"/>
    </xf>
    <xf numFmtId="0" fontId="11" fillId="0" borderId="5"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11" fillId="0" borderId="19" xfId="3" applyFont="1" applyFill="1" applyBorder="1" applyAlignment="1">
      <alignment horizontal="left" vertical="center" wrapText="1"/>
    </xf>
    <xf numFmtId="0" fontId="11" fillId="0" borderId="20" xfId="3" applyFont="1" applyFill="1" applyBorder="1" applyAlignment="1">
      <alignment horizontal="left" vertical="center" wrapText="1"/>
    </xf>
    <xf numFmtId="0" fontId="11" fillId="0" borderId="10" xfId="3" applyFont="1" applyFill="1" applyBorder="1" applyAlignment="1">
      <alignment horizontal="left" vertical="center" wrapText="1"/>
    </xf>
    <xf numFmtId="177" fontId="13" fillId="0" borderId="5" xfId="3" applyNumberFormat="1" applyFont="1" applyBorder="1">
      <alignment vertical="center"/>
    </xf>
    <xf numFmtId="177" fontId="13" fillId="0" borderId="0" xfId="3" applyNumberFormat="1" applyFont="1">
      <alignment vertical="center"/>
    </xf>
    <xf numFmtId="0" fontId="13" fillId="0" borderId="0" xfId="3" applyFont="1" applyAlignment="1">
      <alignment horizontal="right" vertical="center" wrapText="1"/>
    </xf>
    <xf numFmtId="177" fontId="13" fillId="0" borderId="39" xfId="3" applyNumberFormat="1" applyFont="1" applyBorder="1">
      <alignment vertical="center"/>
    </xf>
    <xf numFmtId="177" fontId="13" fillId="0" borderId="40" xfId="3" applyNumberFormat="1" applyFont="1" applyBorder="1">
      <alignment vertical="center"/>
    </xf>
    <xf numFmtId="177" fontId="13" fillId="0" borderId="41" xfId="3" applyNumberFormat="1" applyFont="1" applyBorder="1">
      <alignment vertical="center"/>
    </xf>
    <xf numFmtId="177" fontId="20" fillId="0" borderId="41" xfId="3" applyNumberFormat="1" applyFont="1" applyBorder="1">
      <alignment vertical="center"/>
    </xf>
    <xf numFmtId="176" fontId="21" fillId="0" borderId="5" xfId="3" applyNumberFormat="1" applyFont="1" applyBorder="1" applyAlignment="1">
      <alignment horizontal="center" vertical="center"/>
    </xf>
    <xf numFmtId="176" fontId="22" fillId="0" borderId="5" xfId="3" applyNumberFormat="1" applyFont="1" applyBorder="1" applyAlignment="1">
      <alignment horizontal="center" vertical="center" wrapText="1"/>
    </xf>
  </cellXfs>
  <cellStyles count="4">
    <cellStyle name="標準" xfId="0" builtinId="0"/>
    <cellStyle name="標準 2" xfId="1"/>
    <cellStyle name="標準 2 3" xfId="2"/>
    <cellStyle name="標準_★まとめ_庶務管理_機能要件表 ver.0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315595</xdr:colOff>
      <xdr:row>0</xdr:row>
      <xdr:rowOff>0</xdr:rowOff>
    </xdr:from>
    <xdr:to xmlns:xdr="http://schemas.openxmlformats.org/drawingml/2006/spreadsheetDrawing">
      <xdr:col>23</xdr:col>
      <xdr:colOff>582295</xdr:colOff>
      <xdr:row>2</xdr:row>
      <xdr:rowOff>834390</xdr:rowOff>
    </xdr:to>
    <xdr:sp macro="" textlink="">
      <xdr:nvSpPr>
        <xdr:cNvPr id="2" name="オブジェクト 31"/>
        <xdr:cNvSpPr txBox="1"/>
      </xdr:nvSpPr>
      <xdr:spPr>
        <a:xfrm>
          <a:off x="13098145" y="0"/>
          <a:ext cx="9867900" cy="2110740"/>
        </a:xfrm>
        <a:prstGeom prst="rect">
          <a:avLst/>
        </a:prstGeom>
        <a:solidFill>
          <a:schemeClr val="accent5">
            <a:lumMod val="20000"/>
            <a:lumOff val="80000"/>
          </a:schemeClr>
        </a:solidFill>
        <a:ln w="6350" cmpd="sng">
          <a:solidFill>
            <a:prstClr val="black"/>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lIns="74295" tIns="8890" rIns="74295" bIns="8890"/>
        <a:lstStyle/>
        <a:p>
          <a:pPr marL="735" indent="0"/>
          <a:r>
            <a:rPr lang="ja-JP" altLang="en-US">
              <a:latin typeface="ＭＳ Ｐ明朝"/>
              <a:ea typeface="ＭＳ Ｐ明朝"/>
            </a:rPr>
            <a:t>◎：標準機能で対応可能</a:t>
          </a:r>
          <a:endParaRPr>
            <a:latin typeface="ＭＳ Ｐ明朝"/>
            <a:ea typeface="ＭＳ Ｐ明朝"/>
          </a:endParaRPr>
        </a:p>
        <a:p>
          <a:pPr marL="735" indent="0"/>
          <a:r>
            <a:rPr lang="ja-JP" altLang="en-US">
              <a:latin typeface="ＭＳ Ｐ明朝"/>
              <a:ea typeface="ＭＳ Ｐ明朝"/>
            </a:rPr>
            <a:t>　今後のバージョンアップにより、無償で標準機能となる予定である場合は◎を選択し、時期及び標準機能となるまでの間の対応、代替案等について「特記事項」欄に明記すること。</a:t>
          </a:r>
          <a:endParaRPr>
            <a:latin typeface="ＭＳ Ｐ明朝"/>
            <a:ea typeface="ＭＳ Ｐ明朝"/>
          </a:endParaRPr>
        </a:p>
        <a:p>
          <a:pPr marL="735" indent="0"/>
          <a:r>
            <a:rPr lang="ja-JP" altLang="en-US">
              <a:latin typeface="ＭＳ Ｐ明朝"/>
              <a:ea typeface="ＭＳ Ｐ明朝"/>
            </a:rPr>
            <a:t>　※有償で標準機能となる場合は△を選択し、時期及び標準機能となるまでの間の対応、代替案等について「特記事項」欄に明記すること。</a:t>
          </a:r>
          <a:endParaRPr>
            <a:latin typeface="ＭＳ Ｐ明朝"/>
            <a:ea typeface="ＭＳ Ｐ明朝"/>
          </a:endParaRPr>
        </a:p>
        <a:p>
          <a:pPr marL="735" indent="0"/>
          <a:r>
            <a:rPr lang="ja-JP" altLang="en-US">
              <a:latin typeface="ＭＳ Ｐ明朝"/>
              <a:ea typeface="ＭＳ Ｐ明朝"/>
            </a:rPr>
            <a:t>○：代替機能・運用で対応可能（無償）</a:t>
          </a:r>
          <a:endParaRPr>
            <a:latin typeface="ＭＳ Ｐ明朝"/>
            <a:ea typeface="ＭＳ Ｐ明朝"/>
          </a:endParaRPr>
        </a:p>
        <a:p>
          <a:pPr marL="735" indent="0"/>
          <a:r>
            <a:rPr lang="ja-JP" altLang="en-US">
              <a:latin typeface="ＭＳ Ｐ明朝"/>
              <a:ea typeface="ＭＳ Ｐ明朝"/>
            </a:rPr>
            <a:t>　推奨する方法等について、「特記事項」欄に明記すること。</a:t>
          </a:r>
          <a:endParaRPr>
            <a:latin typeface="ＭＳ Ｐ明朝"/>
            <a:ea typeface="ＭＳ Ｐ明朝"/>
          </a:endParaRPr>
        </a:p>
        <a:p>
          <a:pPr marL="735" indent="0"/>
          <a:r>
            <a:rPr lang="ja-JP" altLang="en-US">
              <a:latin typeface="ＭＳ Ｐ明朝"/>
              <a:ea typeface="ＭＳ Ｐ明朝"/>
            </a:rPr>
            <a:t>△：カスタマイズで対応可能（有償）</a:t>
          </a:r>
          <a:endParaRPr>
            <a:latin typeface="ＭＳ Ｐ明朝"/>
            <a:ea typeface="ＭＳ Ｐ明朝"/>
          </a:endParaRPr>
        </a:p>
        <a:p>
          <a:pPr marL="735" indent="0"/>
          <a:r>
            <a:rPr lang="ja-JP" altLang="en-US">
              <a:latin typeface="ＭＳ Ｐ明朝"/>
              <a:ea typeface="ＭＳ Ｐ明朝"/>
            </a:rPr>
            <a:t>　本システムはパッケージを基本とし、必須機能については標準機能による対応を原則とする。本市が「必須」とする機能に対応するためにカスタマイズを伴う場合は「費用（千円）」欄に費用を、「特記事項」欄に内容及び将来の保守費用への影響をそれぞれ明記すること。なお、本市が「希望」とする機能の場合も、参考とするため費用を明記すること。</a:t>
          </a:r>
          <a:endParaRPr>
            <a:latin typeface="ＭＳ Ｐ明朝"/>
            <a:ea typeface="ＭＳ Ｐ明朝"/>
          </a:endParaRPr>
        </a:p>
        <a:p>
          <a:pPr marL="735" indent="0"/>
          <a:r>
            <a:rPr lang="ja-JP" altLang="en-US">
              <a:latin typeface="ＭＳ Ｐ明朝"/>
              <a:ea typeface="ＭＳ Ｐ明朝"/>
            </a:rPr>
            <a:t>×：対応不可</a:t>
          </a:r>
          <a:endParaRPr>
            <a:latin typeface="ＭＳ Ｐ明朝"/>
            <a:ea typeface="ＭＳ Ｐ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J158"/>
  <sheetViews>
    <sheetView showGridLines="0" tabSelected="1" view="pageBreakPreview" zoomScale="70" zoomScaleNormal="70" zoomScaleSheetLayoutView="70" workbookViewId="0">
      <pane xSplit="2" ySplit="3" topLeftCell="C4" activePane="bottomRight" state="frozen"/>
      <selection pane="topRight"/>
      <selection pane="bottomLeft"/>
      <selection pane="bottomRight" activeCell="M11" sqref="M11"/>
    </sheetView>
  </sheetViews>
  <sheetFormatPr defaultRowHeight="30" customHeight="1"/>
  <cols>
    <col min="1" max="1" width="6.75" style="1" customWidth="1"/>
    <col min="2" max="2" width="6.375" style="2" customWidth="1"/>
    <col min="3" max="3" width="66" style="3" customWidth="1"/>
    <col min="4" max="4" width="6.875" style="4" customWidth="1"/>
    <col min="5" max="6" width="5.25" style="5" customWidth="1"/>
    <col min="7" max="8" width="31.125" style="6" customWidth="1"/>
    <col min="9" max="16384" width="9" style="7" customWidth="1"/>
  </cols>
  <sheetData>
    <row r="1" spans="1:10" ht="60" customHeight="1">
      <c r="A1" s="9" t="s">
        <v>29</v>
      </c>
      <c r="C1" s="30"/>
      <c r="D1" s="51"/>
      <c r="E1" s="77"/>
      <c r="F1" s="108"/>
      <c r="G1" s="127"/>
      <c r="H1" s="148" t="s">
        <v>13</v>
      </c>
      <c r="J1" s="7" t="s">
        <v>96</v>
      </c>
    </row>
    <row r="2" spans="1:10" ht="40.5" customHeight="1">
      <c r="B2" s="18"/>
      <c r="E2" s="78"/>
      <c r="F2" s="78"/>
      <c r="J2" s="7" t="s">
        <v>128</v>
      </c>
    </row>
    <row r="3" spans="1:10" s="8" customFormat="1" ht="66.75" customHeight="1">
      <c r="A3" s="10"/>
      <c r="B3" s="19"/>
      <c r="C3" s="31"/>
      <c r="D3" s="52" t="s">
        <v>91</v>
      </c>
      <c r="E3" s="79" t="s">
        <v>127</v>
      </c>
      <c r="F3" s="79" t="s">
        <v>132</v>
      </c>
      <c r="G3" s="128" t="s">
        <v>146</v>
      </c>
      <c r="H3" s="149" t="s">
        <v>95</v>
      </c>
      <c r="J3" s="7" t="s">
        <v>92</v>
      </c>
    </row>
    <row r="4" spans="1:10" s="8" customFormat="1" ht="44.25" customHeight="1">
      <c r="A4" s="11" t="s">
        <v>2</v>
      </c>
      <c r="B4" s="20">
        <v>1</v>
      </c>
      <c r="C4" s="32" t="s">
        <v>35</v>
      </c>
      <c r="D4" s="53" t="str">
        <v>希望</v>
      </c>
      <c r="E4" s="80" t="s">
        <v>96</v>
      </c>
      <c r="F4" s="80"/>
      <c r="G4" s="129"/>
      <c r="H4" s="129"/>
      <c r="J4" s="8" t="s">
        <v>133</v>
      </c>
    </row>
    <row r="5" spans="1:10" s="8" customFormat="1" ht="30" customHeight="1">
      <c r="A5" s="12"/>
      <c r="B5" s="21" t="s">
        <v>141</v>
      </c>
      <c r="C5" s="33" t="s">
        <v>161</v>
      </c>
      <c r="D5" s="54" t="s">
        <v>93</v>
      </c>
      <c r="E5" s="81"/>
      <c r="F5" s="80"/>
      <c r="G5" s="129"/>
      <c r="H5" s="129"/>
    </row>
    <row r="6" spans="1:10" s="8" customFormat="1" ht="59.25" customHeight="1">
      <c r="A6" s="12"/>
      <c r="B6" s="21" t="s">
        <v>142</v>
      </c>
      <c r="C6" s="33" t="s">
        <v>124</v>
      </c>
      <c r="D6" s="53" t="str">
        <v>希望</v>
      </c>
      <c r="E6" s="80" t="s">
        <v>96</v>
      </c>
      <c r="F6" s="80"/>
      <c r="G6" s="129"/>
      <c r="H6" s="129"/>
    </row>
    <row r="7" spans="1:10" s="8" customFormat="1" ht="35.25" customHeight="1">
      <c r="A7" s="12"/>
      <c r="B7" s="22">
        <v>3</v>
      </c>
      <c r="C7" s="33" t="s">
        <v>147</v>
      </c>
      <c r="D7" s="54" t="s">
        <v>93</v>
      </c>
      <c r="E7" s="80" t="s">
        <v>128</v>
      </c>
      <c r="F7" s="80"/>
      <c r="G7" s="129"/>
      <c r="H7" s="129"/>
    </row>
    <row r="8" spans="1:10" s="8" customFormat="1" ht="37.5" customHeight="1">
      <c r="A8" s="12"/>
      <c r="B8" s="22">
        <v>4</v>
      </c>
      <c r="C8" s="33" t="s">
        <v>148</v>
      </c>
      <c r="D8" s="54" t="s">
        <v>93</v>
      </c>
      <c r="E8" s="80"/>
      <c r="F8" s="80"/>
      <c r="G8" s="129"/>
      <c r="H8" s="129"/>
      <c r="I8" s="7"/>
    </row>
    <row r="9" spans="1:10" ht="36.75" customHeight="1">
      <c r="A9" s="12"/>
      <c r="B9" s="22">
        <v>5</v>
      </c>
      <c r="C9" s="33" t="s">
        <v>38</v>
      </c>
      <c r="D9" s="54" t="s">
        <v>93</v>
      </c>
      <c r="E9" s="80"/>
      <c r="F9" s="80"/>
      <c r="G9" s="129"/>
      <c r="H9" s="129"/>
    </row>
    <row r="10" spans="1:10" ht="34.5" customHeight="1">
      <c r="A10" s="13"/>
      <c r="B10" s="22">
        <v>6</v>
      </c>
      <c r="C10" s="33" t="s">
        <v>39</v>
      </c>
      <c r="D10" s="53" t="str">
        <v>希望</v>
      </c>
      <c r="E10" s="80"/>
      <c r="F10" s="80"/>
      <c r="G10" s="129"/>
      <c r="H10" s="129"/>
    </row>
    <row r="11" spans="1:10" ht="30" customHeight="1">
      <c r="A11" s="13"/>
      <c r="B11" s="22">
        <v>7</v>
      </c>
      <c r="C11" s="33" t="s">
        <v>42</v>
      </c>
      <c r="D11" s="53" t="str">
        <v>希望</v>
      </c>
      <c r="E11" s="80"/>
      <c r="F11" s="80"/>
      <c r="G11" s="129"/>
      <c r="H11" s="129"/>
    </row>
    <row r="12" spans="1:10" ht="30" customHeight="1">
      <c r="A12" s="13"/>
      <c r="B12" s="22">
        <v>8</v>
      </c>
      <c r="C12" s="33" t="s">
        <v>43</v>
      </c>
      <c r="D12" s="54" t="s">
        <v>93</v>
      </c>
      <c r="E12" s="80"/>
      <c r="F12" s="80"/>
      <c r="G12" s="129"/>
      <c r="H12" s="129"/>
    </row>
    <row r="13" spans="1:10" ht="30" customHeight="1">
      <c r="A13" s="13"/>
      <c r="B13" s="22">
        <v>9</v>
      </c>
      <c r="C13" s="33" t="s">
        <v>100</v>
      </c>
      <c r="D13" s="54" t="s">
        <v>93</v>
      </c>
      <c r="E13" s="80" t="s">
        <v>128</v>
      </c>
      <c r="F13" s="80"/>
      <c r="G13" s="129"/>
      <c r="H13" s="129"/>
    </row>
    <row r="14" spans="1:10" ht="36" customHeight="1">
      <c r="A14" s="13"/>
      <c r="B14" s="21" t="s">
        <v>137</v>
      </c>
      <c r="C14" s="33" t="s">
        <v>149</v>
      </c>
      <c r="D14" s="54" t="s">
        <v>93</v>
      </c>
      <c r="E14" s="80" t="s">
        <v>128</v>
      </c>
      <c r="F14" s="80"/>
      <c r="G14" s="129"/>
      <c r="H14" s="129"/>
    </row>
    <row r="15" spans="1:10" ht="48" customHeight="1">
      <c r="A15" s="13"/>
      <c r="B15" s="21" t="s">
        <v>138</v>
      </c>
      <c r="C15" s="33" t="s">
        <v>121</v>
      </c>
      <c r="D15" s="54" t="str">
        <v>希望</v>
      </c>
      <c r="E15" s="80" t="s">
        <v>96</v>
      </c>
      <c r="F15" s="80"/>
      <c r="G15" s="129"/>
      <c r="H15" s="129"/>
    </row>
    <row r="16" spans="1:10" ht="60.75" customHeight="1">
      <c r="A16" s="13"/>
      <c r="B16" s="22" t="s">
        <v>129</v>
      </c>
      <c r="C16" s="33" t="s">
        <v>162</v>
      </c>
      <c r="D16" s="54" t="s">
        <v>93</v>
      </c>
      <c r="E16" s="80" t="s">
        <v>128</v>
      </c>
      <c r="F16" s="80"/>
      <c r="G16" s="129"/>
      <c r="H16" s="129"/>
    </row>
    <row r="17" spans="1:8" ht="60.75" customHeight="1">
      <c r="A17" s="13"/>
      <c r="B17" s="22" t="s">
        <v>76</v>
      </c>
      <c r="C17" s="33" t="s">
        <v>130</v>
      </c>
      <c r="D17" s="54" t="str">
        <v>希望</v>
      </c>
      <c r="E17" s="80" t="s">
        <v>96</v>
      </c>
      <c r="F17" s="80"/>
      <c r="G17" s="129"/>
      <c r="H17" s="129"/>
    </row>
    <row r="18" spans="1:8" ht="45" customHeight="1">
      <c r="A18" s="13"/>
      <c r="B18" s="22">
        <v>12</v>
      </c>
      <c r="C18" s="33" t="s">
        <v>45</v>
      </c>
      <c r="D18" s="54" t="s">
        <v>93</v>
      </c>
      <c r="E18" s="80"/>
      <c r="F18" s="80"/>
      <c r="G18" s="129"/>
      <c r="H18" s="129"/>
    </row>
    <row r="19" spans="1:8" ht="39.950000000000003" customHeight="1">
      <c r="A19" s="13"/>
      <c r="B19" s="22">
        <v>13</v>
      </c>
      <c r="C19" s="33" t="s">
        <v>5</v>
      </c>
      <c r="D19" s="54" t="s">
        <v>93</v>
      </c>
      <c r="E19" s="80" t="s">
        <v>128</v>
      </c>
      <c r="F19" s="80"/>
      <c r="G19" s="129"/>
      <c r="H19" s="129"/>
    </row>
    <row r="20" spans="1:8" ht="30" customHeight="1">
      <c r="A20" s="13"/>
      <c r="B20" s="22">
        <v>14</v>
      </c>
      <c r="C20" s="33" t="s">
        <v>47</v>
      </c>
      <c r="D20" s="54" t="s">
        <v>93</v>
      </c>
      <c r="E20" s="80"/>
      <c r="F20" s="80"/>
      <c r="G20" s="129"/>
      <c r="H20" s="129"/>
    </row>
    <row r="21" spans="1:8" ht="30" customHeight="1">
      <c r="A21" s="13"/>
      <c r="B21" s="22">
        <v>15</v>
      </c>
      <c r="C21" s="33" t="s">
        <v>101</v>
      </c>
      <c r="D21" s="54" t="str">
        <v>希望</v>
      </c>
      <c r="E21" s="82" t="s">
        <v>128</v>
      </c>
      <c r="F21" s="82"/>
      <c r="G21" s="129"/>
      <c r="H21" s="129"/>
    </row>
    <row r="22" spans="1:8" ht="30" customHeight="1">
      <c r="A22" s="13"/>
      <c r="B22" s="22">
        <v>16</v>
      </c>
      <c r="C22" s="33" t="s">
        <v>19</v>
      </c>
      <c r="D22" s="54" t="s">
        <v>93</v>
      </c>
      <c r="E22" s="83" t="s">
        <v>128</v>
      </c>
      <c r="F22" s="109"/>
      <c r="G22" s="130"/>
      <c r="H22" s="130"/>
    </row>
    <row r="23" spans="1:8" ht="30" customHeight="1">
      <c r="A23" s="13"/>
      <c r="B23" s="22">
        <v>17</v>
      </c>
      <c r="C23" s="34" t="s">
        <v>81</v>
      </c>
      <c r="D23" s="55" t="str">
        <v>希望</v>
      </c>
      <c r="E23" s="84"/>
      <c r="F23" s="110"/>
      <c r="G23" s="130"/>
      <c r="H23" s="130"/>
    </row>
    <row r="24" spans="1:8" ht="67.5" customHeight="1">
      <c r="A24" s="13"/>
      <c r="B24" s="22">
        <v>18</v>
      </c>
      <c r="C24" s="34" t="s">
        <v>102</v>
      </c>
      <c r="D24" s="54" t="s">
        <v>93</v>
      </c>
      <c r="E24" s="85" t="s">
        <v>128</v>
      </c>
      <c r="F24" s="111"/>
      <c r="G24" s="130"/>
      <c r="H24" s="130"/>
    </row>
    <row r="25" spans="1:8" ht="60.75" customHeight="1">
      <c r="A25" s="13"/>
      <c r="B25" s="22">
        <v>19</v>
      </c>
      <c r="C25" s="35" t="s">
        <v>104</v>
      </c>
      <c r="D25" s="56" t="str">
        <v>希望</v>
      </c>
      <c r="E25" s="86" t="s">
        <v>128</v>
      </c>
      <c r="F25" s="86"/>
      <c r="G25" s="131"/>
      <c r="H25" s="131"/>
    </row>
    <row r="26" spans="1:8" ht="44.25" customHeight="1" outlineLevel="1">
      <c r="A26" s="13"/>
      <c r="B26" s="21" t="s">
        <v>67</v>
      </c>
      <c r="C26" s="35" t="s">
        <v>7</v>
      </c>
      <c r="D26" s="57" t="s">
        <v>93</v>
      </c>
      <c r="E26" s="87"/>
      <c r="F26" s="87"/>
      <c r="G26" s="131"/>
      <c r="H26" s="131"/>
    </row>
    <row r="27" spans="1:8" ht="30" customHeight="1">
      <c r="A27" s="14"/>
      <c r="B27" s="21" t="s">
        <v>144</v>
      </c>
      <c r="C27" s="33" t="s">
        <v>145</v>
      </c>
      <c r="D27" s="53" t="str">
        <v>希望</v>
      </c>
      <c r="E27" s="87"/>
      <c r="F27" s="87"/>
      <c r="G27" s="131"/>
      <c r="H27" s="131"/>
    </row>
    <row r="28" spans="1:8" ht="30" customHeight="1">
      <c r="A28" s="11" t="s">
        <v>173</v>
      </c>
      <c r="B28" s="22">
        <v>21</v>
      </c>
      <c r="C28" s="36" t="s">
        <v>17</v>
      </c>
      <c r="D28" s="58" t="s">
        <v>93</v>
      </c>
      <c r="E28" s="88"/>
      <c r="F28" s="86"/>
      <c r="G28" s="132"/>
      <c r="H28" s="132"/>
    </row>
    <row r="29" spans="1:8" ht="30" customHeight="1">
      <c r="A29" s="12"/>
      <c r="B29" s="22">
        <v>22</v>
      </c>
      <c r="C29" s="36" t="s">
        <v>50</v>
      </c>
      <c r="D29" s="59" t="str">
        <v>希望</v>
      </c>
      <c r="E29" s="89"/>
      <c r="F29" s="112"/>
      <c r="G29" s="132"/>
      <c r="H29" s="132"/>
    </row>
    <row r="30" spans="1:8" ht="60.75" customHeight="1">
      <c r="A30" s="12"/>
      <c r="B30" s="22">
        <v>23</v>
      </c>
      <c r="C30" s="36" t="s">
        <v>18</v>
      </c>
      <c r="D30" s="58" t="s">
        <v>93</v>
      </c>
      <c r="E30" s="90"/>
      <c r="F30" s="90"/>
      <c r="G30" s="132"/>
      <c r="H30" s="132"/>
    </row>
    <row r="31" spans="1:8" ht="30" customHeight="1">
      <c r="A31" s="12"/>
      <c r="B31" s="22">
        <v>24</v>
      </c>
      <c r="C31" s="37" t="s">
        <v>1</v>
      </c>
      <c r="D31" s="60" t="s">
        <v>93</v>
      </c>
      <c r="E31" s="91"/>
      <c r="F31" s="91"/>
      <c r="G31" s="133"/>
      <c r="H31" s="133"/>
    </row>
    <row r="32" spans="1:8" ht="30" customHeight="1">
      <c r="A32" s="15"/>
      <c r="B32" s="22">
        <v>25</v>
      </c>
      <c r="C32" s="38" t="s">
        <v>51</v>
      </c>
      <c r="D32" s="61" t="str">
        <v>希望</v>
      </c>
      <c r="E32" s="91"/>
      <c r="F32" s="91"/>
      <c r="G32" s="134"/>
      <c r="H32" s="134"/>
    </row>
    <row r="33" spans="1:8" ht="30" customHeight="1">
      <c r="A33" s="11" t="s">
        <v>8</v>
      </c>
      <c r="B33" s="22">
        <v>26</v>
      </c>
      <c r="C33" s="33" t="s">
        <v>53</v>
      </c>
      <c r="D33" s="54" t="s">
        <v>93</v>
      </c>
      <c r="E33" s="80"/>
      <c r="F33" s="80"/>
      <c r="G33" s="129"/>
      <c r="H33" s="129"/>
    </row>
    <row r="34" spans="1:8" ht="30" customHeight="1">
      <c r="A34" s="12"/>
      <c r="B34" s="22">
        <v>27</v>
      </c>
      <c r="C34" s="39" t="s">
        <v>21</v>
      </c>
      <c r="D34" s="53" t="str">
        <v>希望</v>
      </c>
      <c r="E34" s="92"/>
      <c r="F34" s="92"/>
      <c r="G34" s="129"/>
      <c r="H34" s="129"/>
    </row>
    <row r="35" spans="1:8" ht="30" customHeight="1">
      <c r="A35" s="12"/>
      <c r="B35" s="22">
        <v>28</v>
      </c>
      <c r="C35" s="33" t="s">
        <v>14</v>
      </c>
      <c r="D35" s="54" t="s">
        <v>93</v>
      </c>
      <c r="E35" s="80"/>
      <c r="F35" s="80"/>
      <c r="G35" s="129"/>
      <c r="H35" s="129"/>
    </row>
    <row r="36" spans="1:8" ht="30" customHeight="1">
      <c r="A36" s="15"/>
      <c r="B36" s="22">
        <v>29</v>
      </c>
      <c r="C36" s="33" t="s">
        <v>54</v>
      </c>
      <c r="D36" s="54" t="s">
        <v>93</v>
      </c>
      <c r="E36" s="80"/>
      <c r="F36" s="80"/>
      <c r="G36" s="129"/>
      <c r="H36" s="129"/>
    </row>
    <row r="37" spans="1:8" ht="30" customHeight="1">
      <c r="A37" s="11" t="s">
        <v>10</v>
      </c>
      <c r="B37" s="22">
        <v>30</v>
      </c>
      <c r="C37" s="36" t="s">
        <v>105</v>
      </c>
      <c r="D37" s="58" t="s">
        <v>93</v>
      </c>
      <c r="E37" s="93" t="s">
        <v>128</v>
      </c>
      <c r="F37" s="101"/>
      <c r="G37" s="132"/>
      <c r="H37" s="132"/>
    </row>
    <row r="38" spans="1:8" ht="30" customHeight="1">
      <c r="A38" s="12"/>
      <c r="B38" s="22">
        <v>31</v>
      </c>
      <c r="C38" s="36" t="s">
        <v>97</v>
      </c>
      <c r="D38" s="58" t="str">
        <v>希望</v>
      </c>
      <c r="E38" s="90" t="s">
        <v>128</v>
      </c>
      <c r="F38" s="90"/>
      <c r="G38" s="132"/>
      <c r="H38" s="132"/>
    </row>
    <row r="39" spans="1:8" ht="38.25" customHeight="1">
      <c r="A39" s="12"/>
      <c r="B39" s="22">
        <v>32</v>
      </c>
      <c r="C39" s="36" t="s">
        <v>79</v>
      </c>
      <c r="D39" s="59" t="str">
        <v>希望</v>
      </c>
      <c r="E39" s="89"/>
      <c r="F39" s="89"/>
      <c r="G39" s="132"/>
      <c r="H39" s="132"/>
    </row>
    <row r="40" spans="1:8" ht="39.75" customHeight="1">
      <c r="A40" s="12"/>
      <c r="B40" s="21" t="s">
        <v>143</v>
      </c>
      <c r="C40" s="36" t="s">
        <v>150</v>
      </c>
      <c r="D40" s="58" t="s">
        <v>93</v>
      </c>
      <c r="E40" s="90"/>
      <c r="F40" s="90"/>
      <c r="G40" s="132"/>
      <c r="H40" s="132"/>
    </row>
    <row r="41" spans="1:8" ht="51.75" customHeight="1">
      <c r="A41" s="12"/>
      <c r="B41" s="21" t="s">
        <v>30</v>
      </c>
      <c r="C41" s="36" t="s">
        <v>163</v>
      </c>
      <c r="D41" s="59" t="str">
        <v>希望</v>
      </c>
      <c r="E41" s="90"/>
      <c r="F41" s="90"/>
      <c r="G41" s="132"/>
      <c r="H41" s="132"/>
    </row>
    <row r="42" spans="1:8" ht="51.75" customHeight="1">
      <c r="A42" s="12"/>
      <c r="B42" s="22">
        <v>34</v>
      </c>
      <c r="C42" s="36" t="s">
        <v>44</v>
      </c>
      <c r="D42" s="58" t="s">
        <v>93</v>
      </c>
      <c r="E42" s="90"/>
      <c r="F42" s="90"/>
      <c r="G42" s="132"/>
      <c r="H42" s="132"/>
    </row>
    <row r="43" spans="1:8" ht="49.5" customHeight="1">
      <c r="A43" s="12"/>
      <c r="B43" s="22">
        <v>35</v>
      </c>
      <c r="C43" s="36" t="s">
        <v>46</v>
      </c>
      <c r="D43" s="58" t="s">
        <v>93</v>
      </c>
      <c r="E43" s="90"/>
      <c r="F43" s="90"/>
      <c r="G43" s="132"/>
      <c r="H43" s="132"/>
    </row>
    <row r="44" spans="1:8" ht="68.25" customHeight="1">
      <c r="A44" s="12"/>
      <c r="B44" s="22">
        <v>36</v>
      </c>
      <c r="C44" s="36" t="s">
        <v>55</v>
      </c>
      <c r="D44" s="59" t="str">
        <v>希望</v>
      </c>
      <c r="E44" s="89"/>
      <c r="F44" s="89"/>
      <c r="G44" s="132"/>
      <c r="H44" s="132"/>
    </row>
    <row r="45" spans="1:8" ht="60" customHeight="1">
      <c r="A45" s="12"/>
      <c r="B45" s="22">
        <v>37</v>
      </c>
      <c r="C45" s="36" t="s">
        <v>41</v>
      </c>
      <c r="D45" s="58" t="s">
        <v>93</v>
      </c>
      <c r="E45" s="90"/>
      <c r="F45" s="90"/>
      <c r="G45" s="132"/>
      <c r="H45" s="132"/>
    </row>
    <row r="46" spans="1:8" ht="52.5" customHeight="1">
      <c r="A46" s="12"/>
      <c r="B46" s="22">
        <v>38</v>
      </c>
      <c r="C46" s="36" t="s">
        <v>106</v>
      </c>
      <c r="D46" s="58" t="str">
        <v>希望</v>
      </c>
      <c r="E46" s="90"/>
      <c r="F46" s="90"/>
      <c r="G46" s="132"/>
      <c r="H46" s="132"/>
    </row>
    <row r="47" spans="1:8" ht="49.5" customHeight="1">
      <c r="A47" s="12"/>
      <c r="B47" s="22">
        <v>39</v>
      </c>
      <c r="C47" s="36" t="s">
        <v>151</v>
      </c>
      <c r="D47" s="58" t="s">
        <v>93</v>
      </c>
      <c r="E47" s="90"/>
      <c r="F47" s="90"/>
      <c r="G47" s="132"/>
      <c r="H47" s="132"/>
    </row>
    <row r="48" spans="1:8" ht="30" customHeight="1">
      <c r="A48" s="12"/>
      <c r="B48" s="22">
        <v>40</v>
      </c>
      <c r="C48" s="36" t="s">
        <v>59</v>
      </c>
      <c r="D48" s="58" t="s">
        <v>93</v>
      </c>
      <c r="E48" s="90"/>
      <c r="F48" s="90"/>
      <c r="G48" s="132"/>
      <c r="H48" s="132"/>
    </row>
    <row r="49" spans="1:8" ht="30" customHeight="1">
      <c r="A49" s="12"/>
      <c r="B49" s="22">
        <v>41</v>
      </c>
      <c r="C49" s="36" t="s">
        <v>20</v>
      </c>
      <c r="D49" s="58" t="s">
        <v>93</v>
      </c>
      <c r="E49" s="90" t="s">
        <v>128</v>
      </c>
      <c r="F49" s="90"/>
      <c r="G49" s="132"/>
      <c r="H49" s="132"/>
    </row>
    <row r="50" spans="1:8" ht="37.5" customHeight="1">
      <c r="A50" s="12"/>
      <c r="B50" s="22">
        <v>42</v>
      </c>
      <c r="C50" s="37" t="s">
        <v>140</v>
      </c>
      <c r="D50" s="60" t="s">
        <v>93</v>
      </c>
      <c r="E50" s="91"/>
      <c r="F50" s="91"/>
      <c r="G50" s="133"/>
      <c r="H50" s="133"/>
    </row>
    <row r="51" spans="1:8" ht="45" customHeight="1">
      <c r="A51" s="15"/>
      <c r="B51" s="22">
        <v>43</v>
      </c>
      <c r="C51" s="40" t="s">
        <v>33</v>
      </c>
      <c r="D51" s="62" t="str">
        <v>希望</v>
      </c>
      <c r="E51" s="94"/>
      <c r="F51" s="94"/>
      <c r="G51" s="135"/>
      <c r="H51" s="135"/>
    </row>
    <row r="52" spans="1:8" ht="30" customHeight="1">
      <c r="A52" s="12" t="s">
        <v>11</v>
      </c>
      <c r="B52" s="22">
        <v>44</v>
      </c>
      <c r="C52" s="41" t="s">
        <v>36</v>
      </c>
      <c r="D52" s="63" t="s">
        <v>93</v>
      </c>
      <c r="E52" s="95"/>
      <c r="F52" s="95"/>
      <c r="G52" s="136"/>
      <c r="H52" s="136"/>
    </row>
    <row r="53" spans="1:8" ht="57" customHeight="1">
      <c r="A53" s="12"/>
      <c r="B53" s="22">
        <v>45</v>
      </c>
      <c r="C53" s="42" t="s">
        <v>28</v>
      </c>
      <c r="D53" s="64" t="s">
        <v>94</v>
      </c>
      <c r="E53" s="96" t="s">
        <v>128</v>
      </c>
      <c r="F53" s="96"/>
      <c r="G53" s="130"/>
      <c r="H53" s="130"/>
    </row>
    <row r="54" spans="1:8" ht="39.75" customHeight="1">
      <c r="A54" s="12"/>
      <c r="B54" s="22">
        <v>46</v>
      </c>
      <c r="C54" s="39" t="s">
        <v>60</v>
      </c>
      <c r="D54" s="65" t="s">
        <v>93</v>
      </c>
      <c r="E54" s="97"/>
      <c r="F54" s="97"/>
      <c r="G54" s="129"/>
      <c r="H54" s="129"/>
    </row>
    <row r="55" spans="1:8" ht="57" customHeight="1">
      <c r="A55" s="12"/>
      <c r="B55" s="22">
        <v>47</v>
      </c>
      <c r="C55" s="33" t="s">
        <v>152</v>
      </c>
      <c r="D55" s="54" t="s">
        <v>93</v>
      </c>
      <c r="E55" s="97" t="s">
        <v>128</v>
      </c>
      <c r="F55" s="97"/>
      <c r="G55" s="129"/>
      <c r="H55" s="129"/>
    </row>
    <row r="56" spans="1:8" ht="54.75" customHeight="1">
      <c r="A56" s="12"/>
      <c r="B56" s="22">
        <v>48</v>
      </c>
      <c r="C56" s="33" t="s">
        <v>107</v>
      </c>
      <c r="D56" s="54" t="s">
        <v>93</v>
      </c>
      <c r="E56" s="97" t="s">
        <v>128</v>
      </c>
      <c r="F56" s="97"/>
      <c r="G56" s="129"/>
      <c r="H56" s="129"/>
    </row>
    <row r="57" spans="1:8" ht="61.5" customHeight="1">
      <c r="A57" s="12"/>
      <c r="B57" s="22">
        <v>49</v>
      </c>
      <c r="C57" s="33" t="s">
        <v>153</v>
      </c>
      <c r="D57" s="53" t="str">
        <v>希望</v>
      </c>
      <c r="E57" s="98"/>
      <c r="F57" s="98"/>
      <c r="G57" s="129"/>
      <c r="H57" s="129"/>
    </row>
    <row r="58" spans="1:8" ht="60" customHeight="1">
      <c r="A58" s="12"/>
      <c r="B58" s="21" t="s">
        <v>49</v>
      </c>
      <c r="C58" s="33" t="s">
        <v>154</v>
      </c>
      <c r="D58" s="54" t="s">
        <v>93</v>
      </c>
      <c r="E58" s="98" t="s">
        <v>128</v>
      </c>
      <c r="F58" s="98"/>
      <c r="G58" s="129"/>
      <c r="H58" s="129"/>
    </row>
    <row r="59" spans="1:8" ht="67.5" customHeight="1">
      <c r="A59" s="12"/>
      <c r="B59" s="21" t="s">
        <v>63</v>
      </c>
      <c r="C59" s="33" t="s">
        <v>139</v>
      </c>
      <c r="D59" s="54" t="str">
        <v>希望</v>
      </c>
      <c r="E59" s="80" t="s">
        <v>96</v>
      </c>
      <c r="F59" s="98"/>
      <c r="G59" s="129"/>
      <c r="H59" s="129"/>
    </row>
    <row r="60" spans="1:8" s="7" customFormat="1" ht="64.5" customHeight="1">
      <c r="A60" s="12"/>
      <c r="B60" s="22">
        <v>50</v>
      </c>
      <c r="C60" s="33" t="s">
        <v>15</v>
      </c>
      <c r="D60" s="53" t="str">
        <v>希望</v>
      </c>
      <c r="E60" s="98"/>
      <c r="F60" s="98"/>
      <c r="G60" s="129"/>
      <c r="H60" s="129"/>
    </row>
    <row r="61" spans="1:8" ht="37.5" customHeight="1">
      <c r="A61" s="12"/>
      <c r="B61" s="22">
        <v>51</v>
      </c>
      <c r="C61" s="33" t="s">
        <v>61</v>
      </c>
      <c r="D61" s="54" t="s">
        <v>93</v>
      </c>
      <c r="E61" s="97" t="s">
        <v>128</v>
      </c>
      <c r="F61" s="97"/>
      <c r="G61" s="129"/>
      <c r="H61" s="129"/>
    </row>
    <row r="62" spans="1:8" ht="105" customHeight="1">
      <c r="A62" s="12"/>
      <c r="B62" s="22">
        <v>52</v>
      </c>
      <c r="C62" s="33" t="s">
        <v>164</v>
      </c>
      <c r="D62" s="53" t="str">
        <v>希望</v>
      </c>
      <c r="E62" s="97" t="s">
        <v>128</v>
      </c>
      <c r="F62" s="97"/>
      <c r="G62" s="129"/>
      <c r="H62" s="129"/>
    </row>
    <row r="63" spans="1:8" ht="70.5" customHeight="1">
      <c r="A63" s="12"/>
      <c r="B63" s="22">
        <v>53</v>
      </c>
      <c r="C63" s="33" t="s">
        <v>172</v>
      </c>
      <c r="D63" s="53" t="str">
        <v>希望</v>
      </c>
      <c r="E63" s="97" t="s">
        <v>96</v>
      </c>
      <c r="F63" s="97"/>
      <c r="G63" s="129"/>
      <c r="H63" s="129"/>
    </row>
    <row r="64" spans="1:8" ht="30" customHeight="1">
      <c r="A64" s="11" t="s">
        <v>0</v>
      </c>
      <c r="B64" s="22">
        <v>54</v>
      </c>
      <c r="C64" s="40" t="s">
        <v>108</v>
      </c>
      <c r="D64" s="64" t="s">
        <v>93</v>
      </c>
      <c r="E64" s="86"/>
      <c r="F64" s="86"/>
      <c r="G64" s="135"/>
      <c r="H64" s="135"/>
    </row>
    <row r="65" spans="1:8" ht="68.25" customHeight="1">
      <c r="A65" s="12"/>
      <c r="B65" s="22">
        <v>55</v>
      </c>
      <c r="C65" s="33" t="s">
        <v>131</v>
      </c>
      <c r="D65" s="66" t="str">
        <v>希望</v>
      </c>
      <c r="E65" s="86" t="s">
        <v>128</v>
      </c>
      <c r="F65" s="86"/>
      <c r="G65" s="135"/>
      <c r="H65" s="135"/>
    </row>
    <row r="66" spans="1:8" ht="56.25" customHeight="1">
      <c r="A66" s="12"/>
      <c r="B66" s="23">
        <v>56</v>
      </c>
      <c r="C66" s="40" t="s">
        <v>22</v>
      </c>
      <c r="D66" s="64" t="s">
        <v>93</v>
      </c>
      <c r="E66" s="86"/>
      <c r="F66" s="86"/>
      <c r="G66" s="135"/>
      <c r="H66" s="135"/>
    </row>
    <row r="67" spans="1:8" ht="47.25" customHeight="1">
      <c r="A67" s="12"/>
      <c r="B67" s="24">
        <v>57</v>
      </c>
      <c r="C67" s="40" t="s">
        <v>165</v>
      </c>
      <c r="D67" s="64" t="s">
        <v>93</v>
      </c>
      <c r="E67" s="86"/>
      <c r="F67" s="86"/>
      <c r="G67" s="135"/>
      <c r="H67" s="135"/>
    </row>
    <row r="68" spans="1:8" ht="57.75" customHeight="1">
      <c r="A68" s="12"/>
      <c r="B68" s="20">
        <v>58</v>
      </c>
      <c r="C68" s="40" t="s">
        <v>62</v>
      </c>
      <c r="D68" s="57" t="s">
        <v>93</v>
      </c>
      <c r="E68" s="87"/>
      <c r="F68" s="87"/>
      <c r="G68" s="131"/>
      <c r="H68" s="131"/>
    </row>
    <row r="69" spans="1:8" ht="30" customHeight="1">
      <c r="A69" s="12"/>
      <c r="B69" s="22">
        <v>59</v>
      </c>
      <c r="C69" s="40" t="s">
        <v>37</v>
      </c>
      <c r="D69" s="64" t="s">
        <v>93</v>
      </c>
      <c r="E69" s="86"/>
      <c r="F69" s="86"/>
      <c r="G69" s="135"/>
      <c r="H69" s="135"/>
    </row>
    <row r="70" spans="1:8" ht="30" customHeight="1">
      <c r="A70" s="12"/>
      <c r="B70" s="22">
        <v>60</v>
      </c>
      <c r="C70" s="40" t="s">
        <v>48</v>
      </c>
      <c r="D70" s="64" t="s">
        <v>93</v>
      </c>
      <c r="E70" s="86"/>
      <c r="F70" s="86"/>
      <c r="G70" s="135"/>
      <c r="H70" s="135"/>
    </row>
    <row r="71" spans="1:8" ht="30" customHeight="1">
      <c r="A71" s="12"/>
      <c r="B71" s="22">
        <v>61</v>
      </c>
      <c r="C71" s="40" t="s">
        <v>25</v>
      </c>
      <c r="D71" s="64" t="s">
        <v>93</v>
      </c>
      <c r="E71" s="86"/>
      <c r="F71" s="86"/>
      <c r="G71" s="135"/>
      <c r="H71" s="135"/>
    </row>
    <row r="72" spans="1:8" ht="37.5" customHeight="1">
      <c r="A72" s="12"/>
      <c r="B72" s="22">
        <v>62</v>
      </c>
      <c r="C72" s="40" t="s">
        <v>58</v>
      </c>
      <c r="D72" s="64" t="s">
        <v>93</v>
      </c>
      <c r="E72" s="86" t="s">
        <v>128</v>
      </c>
      <c r="F72" s="86"/>
      <c r="G72" s="135"/>
      <c r="H72" s="135"/>
    </row>
    <row r="73" spans="1:8" ht="37.5" customHeight="1">
      <c r="A73" s="12"/>
      <c r="B73" s="22">
        <v>63</v>
      </c>
      <c r="C73" s="36" t="s">
        <v>56</v>
      </c>
      <c r="D73" s="64" t="s">
        <v>93</v>
      </c>
      <c r="E73" s="90" t="s">
        <v>128</v>
      </c>
      <c r="F73" s="90"/>
      <c r="G73" s="135"/>
      <c r="H73" s="135"/>
    </row>
    <row r="74" spans="1:8" ht="51.75" customHeight="1">
      <c r="A74" s="12"/>
      <c r="B74" s="22">
        <v>64</v>
      </c>
      <c r="C74" s="40" t="s">
        <v>64</v>
      </c>
      <c r="D74" s="64" t="s">
        <v>93</v>
      </c>
      <c r="E74" s="86" t="s">
        <v>128</v>
      </c>
      <c r="F74" s="86"/>
      <c r="G74" s="135"/>
      <c r="H74" s="135"/>
    </row>
    <row r="75" spans="1:8" ht="30" customHeight="1">
      <c r="A75" s="12"/>
      <c r="B75" s="23">
        <v>65</v>
      </c>
      <c r="C75" s="43" t="s">
        <v>66</v>
      </c>
      <c r="D75" s="59" t="str">
        <v>希望</v>
      </c>
      <c r="E75" s="99" t="s">
        <v>128</v>
      </c>
      <c r="F75" s="113"/>
      <c r="G75" s="132"/>
      <c r="H75" s="132"/>
    </row>
    <row r="76" spans="1:8" ht="51.75" customHeight="1">
      <c r="A76" s="12"/>
      <c r="B76" s="25" t="s">
        <v>52</v>
      </c>
      <c r="C76" s="36" t="s">
        <v>174</v>
      </c>
      <c r="D76" s="58" t="s">
        <v>93</v>
      </c>
      <c r="E76" s="100" t="s">
        <v>128</v>
      </c>
      <c r="F76" s="114"/>
      <c r="G76" s="132"/>
      <c r="H76" s="132"/>
    </row>
    <row r="77" spans="1:8" ht="67.5" customHeight="1">
      <c r="A77" s="12"/>
      <c r="B77" s="26" t="s">
        <v>98</v>
      </c>
      <c r="C77" s="37" t="s">
        <v>109</v>
      </c>
      <c r="D77" s="66" t="str">
        <v>希望</v>
      </c>
      <c r="E77" s="100" t="s">
        <v>128</v>
      </c>
      <c r="F77" s="114"/>
      <c r="G77" s="133"/>
      <c r="H77" s="133"/>
    </row>
    <row r="78" spans="1:8" ht="65.25" customHeight="1">
      <c r="A78" s="12"/>
      <c r="B78" s="27" t="s">
        <v>99</v>
      </c>
      <c r="C78" s="43" t="s">
        <v>110</v>
      </c>
      <c r="D78" s="67" t="str">
        <v>希望</v>
      </c>
      <c r="E78" s="100" t="s">
        <v>128</v>
      </c>
      <c r="F78" s="114"/>
      <c r="G78" s="137"/>
      <c r="H78" s="137"/>
    </row>
    <row r="79" spans="1:8" ht="55.5" customHeight="1">
      <c r="A79" s="12"/>
      <c r="B79" s="20">
        <v>67</v>
      </c>
      <c r="C79" s="36" t="s">
        <v>155</v>
      </c>
      <c r="D79" s="58" t="s">
        <v>93</v>
      </c>
      <c r="E79" s="100" t="s">
        <v>128</v>
      </c>
      <c r="F79" s="114"/>
      <c r="G79" s="138"/>
      <c r="H79" s="138"/>
    </row>
    <row r="80" spans="1:8" ht="53.25" customHeight="1">
      <c r="A80" s="12"/>
      <c r="B80" s="22">
        <v>68</v>
      </c>
      <c r="C80" s="36" t="s">
        <v>103</v>
      </c>
      <c r="D80" s="59" t="str">
        <v>希望</v>
      </c>
      <c r="E80" s="99"/>
      <c r="F80" s="115"/>
      <c r="G80" s="132"/>
      <c r="H80" s="132"/>
    </row>
    <row r="81" spans="1:8" ht="30" customHeight="1">
      <c r="A81" s="12"/>
      <c r="B81" s="22">
        <v>69</v>
      </c>
      <c r="C81" s="36" t="s">
        <v>69</v>
      </c>
      <c r="D81" s="58" t="s">
        <v>93</v>
      </c>
      <c r="E81" s="100"/>
      <c r="F81" s="114"/>
      <c r="G81" s="132"/>
      <c r="H81" s="132"/>
    </row>
    <row r="82" spans="1:8" ht="30" customHeight="1">
      <c r="A82" s="12"/>
      <c r="B82" s="22">
        <v>70</v>
      </c>
      <c r="C82" s="36" t="s">
        <v>57</v>
      </c>
      <c r="D82" s="59" t="str">
        <v>希望</v>
      </c>
      <c r="E82" s="99"/>
      <c r="F82" s="115"/>
      <c r="G82" s="132"/>
      <c r="H82" s="132"/>
    </row>
    <row r="83" spans="1:8" ht="30" customHeight="1">
      <c r="A83" s="12"/>
      <c r="B83" s="22">
        <v>71</v>
      </c>
      <c r="C83" s="36" t="s">
        <v>9</v>
      </c>
      <c r="D83" s="58" t="s">
        <v>93</v>
      </c>
      <c r="E83" s="100"/>
      <c r="F83" s="116"/>
      <c r="G83" s="132"/>
      <c r="H83" s="132"/>
    </row>
    <row r="84" spans="1:8" ht="44.25" customHeight="1">
      <c r="A84" s="12"/>
      <c r="B84" s="22">
        <v>72</v>
      </c>
      <c r="C84" s="36" t="s">
        <v>112</v>
      </c>
      <c r="D84" s="58" t="s">
        <v>93</v>
      </c>
      <c r="E84" s="89"/>
      <c r="F84" s="117"/>
      <c r="G84" s="132"/>
      <c r="H84" s="132"/>
    </row>
    <row r="85" spans="1:8" ht="30" customHeight="1">
      <c r="A85" s="12"/>
      <c r="B85" s="22">
        <v>73</v>
      </c>
      <c r="C85" s="36" t="s">
        <v>70</v>
      </c>
      <c r="D85" s="59" t="str">
        <v>希望</v>
      </c>
      <c r="E85" s="90"/>
      <c r="F85" s="90"/>
      <c r="G85" s="132"/>
      <c r="H85" s="132"/>
    </row>
    <row r="86" spans="1:8" ht="30" customHeight="1">
      <c r="A86" s="12"/>
      <c r="B86" s="22">
        <v>74</v>
      </c>
      <c r="C86" s="36" t="s">
        <v>71</v>
      </c>
      <c r="D86" s="58" t="s">
        <v>93</v>
      </c>
      <c r="E86" s="90"/>
      <c r="F86" s="90"/>
      <c r="G86" s="132"/>
      <c r="H86" s="132"/>
    </row>
    <row r="87" spans="1:8" ht="30" customHeight="1">
      <c r="A87" s="12"/>
      <c r="B87" s="22">
        <v>75</v>
      </c>
      <c r="C87" s="36" t="s">
        <v>166</v>
      </c>
      <c r="D87" s="59" t="str">
        <v>希望</v>
      </c>
      <c r="E87" s="89"/>
      <c r="F87" s="89"/>
      <c r="G87" s="132"/>
      <c r="H87" s="132"/>
    </row>
    <row r="88" spans="1:8" ht="30" customHeight="1">
      <c r="A88" s="12"/>
      <c r="B88" s="22">
        <v>76</v>
      </c>
      <c r="C88" s="36" t="s">
        <v>72</v>
      </c>
      <c r="D88" s="59" t="str">
        <v>希望</v>
      </c>
      <c r="E88" s="90"/>
      <c r="F88" s="90"/>
      <c r="G88" s="132"/>
      <c r="H88" s="132"/>
    </row>
    <row r="89" spans="1:8" ht="36.75" customHeight="1">
      <c r="A89" s="12"/>
      <c r="B89" s="22">
        <v>77</v>
      </c>
      <c r="C89" s="36" t="s">
        <v>156</v>
      </c>
      <c r="D89" s="59" t="str">
        <v>希望</v>
      </c>
      <c r="E89" s="90"/>
      <c r="F89" s="90"/>
      <c r="G89" s="132"/>
      <c r="H89" s="132"/>
    </row>
    <row r="90" spans="1:8" ht="39.75" customHeight="1">
      <c r="A90" s="12"/>
      <c r="B90" s="23">
        <v>78</v>
      </c>
      <c r="C90" s="36" t="s">
        <v>73</v>
      </c>
      <c r="D90" s="59" t="str">
        <v>希望</v>
      </c>
      <c r="E90" s="90"/>
      <c r="F90" s="90"/>
      <c r="G90" s="132"/>
      <c r="H90" s="132"/>
    </row>
    <row r="91" spans="1:8" ht="30" customHeight="1">
      <c r="A91" s="15"/>
      <c r="B91" s="24">
        <v>79</v>
      </c>
      <c r="C91" s="44" t="s">
        <v>32</v>
      </c>
      <c r="D91" s="68" t="s">
        <v>93</v>
      </c>
      <c r="E91" s="101"/>
      <c r="F91" s="101"/>
      <c r="G91" s="134"/>
      <c r="H91" s="134"/>
    </row>
    <row r="92" spans="1:8" ht="87.75" customHeight="1">
      <c r="A92" s="11" t="s">
        <v>4</v>
      </c>
      <c r="B92" s="22">
        <v>80</v>
      </c>
      <c r="C92" s="45" t="s">
        <v>157</v>
      </c>
      <c r="D92" s="69" t="s">
        <v>93</v>
      </c>
      <c r="E92" s="102" t="s">
        <v>128</v>
      </c>
      <c r="F92" s="102"/>
      <c r="G92" s="139"/>
      <c r="H92" s="139"/>
    </row>
    <row r="93" spans="1:8" ht="36.75" customHeight="1">
      <c r="A93" s="12"/>
      <c r="B93" s="22">
        <v>81</v>
      </c>
      <c r="C93" s="46" t="s">
        <v>37</v>
      </c>
      <c r="D93" s="69" t="s">
        <v>93</v>
      </c>
      <c r="E93" s="102" t="s">
        <v>128</v>
      </c>
      <c r="F93" s="102"/>
      <c r="G93" s="139"/>
      <c r="H93" s="139"/>
    </row>
    <row r="94" spans="1:8" ht="30" customHeight="1">
      <c r="A94" s="12"/>
      <c r="B94" s="22">
        <v>82</v>
      </c>
      <c r="C94" s="32" t="s">
        <v>3</v>
      </c>
      <c r="D94" s="69" t="s">
        <v>93</v>
      </c>
      <c r="E94" s="102"/>
      <c r="F94" s="102"/>
      <c r="G94" s="139"/>
      <c r="H94" s="139"/>
    </row>
    <row r="95" spans="1:8" ht="30" customHeight="1">
      <c r="A95" s="12"/>
      <c r="B95" s="22">
        <v>83</v>
      </c>
      <c r="C95" s="46" t="s">
        <v>158</v>
      </c>
      <c r="D95" s="69" t="s">
        <v>93</v>
      </c>
      <c r="E95" s="102"/>
      <c r="F95" s="102"/>
      <c r="G95" s="139"/>
      <c r="H95" s="139"/>
    </row>
    <row r="96" spans="1:8" ht="36.75" customHeight="1">
      <c r="A96" s="12"/>
      <c r="B96" s="22">
        <v>84</v>
      </c>
      <c r="C96" s="32" t="s">
        <v>31</v>
      </c>
      <c r="D96" s="69" t="s">
        <v>93</v>
      </c>
      <c r="E96" s="102"/>
      <c r="F96" s="102"/>
      <c r="G96" s="139"/>
      <c r="H96" s="139"/>
    </row>
    <row r="97" spans="1:8" ht="48.95" customHeight="1">
      <c r="A97" s="12"/>
      <c r="B97" s="22">
        <v>85</v>
      </c>
      <c r="C97" s="32" t="s">
        <v>75</v>
      </c>
      <c r="D97" s="69" t="s">
        <v>94</v>
      </c>
      <c r="E97" s="102" t="s">
        <v>128</v>
      </c>
      <c r="F97" s="102"/>
      <c r="G97" s="139"/>
      <c r="H97" s="139"/>
    </row>
    <row r="98" spans="1:8" ht="48.95" customHeight="1" outlineLevel="1">
      <c r="A98" s="12"/>
      <c r="B98" s="22">
        <v>86</v>
      </c>
      <c r="C98" s="32" t="s">
        <v>74</v>
      </c>
      <c r="D98" s="69" t="str">
        <v>希望</v>
      </c>
      <c r="E98" s="102" t="s">
        <v>96</v>
      </c>
      <c r="F98" s="102"/>
      <c r="G98" s="139"/>
      <c r="H98" s="139"/>
    </row>
    <row r="99" spans="1:8" ht="44.25" customHeight="1">
      <c r="A99" s="12"/>
      <c r="B99" s="22">
        <v>87</v>
      </c>
      <c r="C99" s="32" t="s">
        <v>68</v>
      </c>
      <c r="D99" s="69" t="s">
        <v>93</v>
      </c>
      <c r="E99" s="102" t="s">
        <v>128</v>
      </c>
      <c r="F99" s="102"/>
      <c r="G99" s="139"/>
      <c r="H99" s="139"/>
    </row>
    <row r="100" spans="1:8" ht="39.75" customHeight="1">
      <c r="A100" s="12"/>
      <c r="B100" s="22">
        <v>88</v>
      </c>
      <c r="C100" s="32" t="s">
        <v>34</v>
      </c>
      <c r="D100" s="69" t="s">
        <v>93</v>
      </c>
      <c r="E100" s="102" t="s">
        <v>128</v>
      </c>
      <c r="F100" s="102"/>
      <c r="G100" s="139"/>
      <c r="H100" s="139"/>
    </row>
    <row r="101" spans="1:8" ht="30" customHeight="1">
      <c r="A101" s="12"/>
      <c r="B101" s="22">
        <v>89</v>
      </c>
      <c r="C101" s="32" t="s">
        <v>113</v>
      </c>
      <c r="D101" s="69" t="str">
        <v>希望</v>
      </c>
      <c r="E101" s="102" t="s">
        <v>128</v>
      </c>
      <c r="F101" s="102"/>
      <c r="G101" s="139"/>
      <c r="H101" s="139"/>
    </row>
    <row r="102" spans="1:8" ht="57" customHeight="1">
      <c r="A102" s="12"/>
      <c r="B102" s="22">
        <v>90</v>
      </c>
      <c r="C102" s="32" t="s">
        <v>114</v>
      </c>
      <c r="D102" s="69" t="str">
        <v>希望</v>
      </c>
      <c r="E102" s="102" t="s">
        <v>128</v>
      </c>
      <c r="F102" s="102"/>
      <c r="G102" s="139"/>
      <c r="H102" s="139"/>
    </row>
    <row r="103" spans="1:8" ht="57" customHeight="1">
      <c r="A103" s="12"/>
      <c r="B103" s="22">
        <v>91</v>
      </c>
      <c r="C103" s="32" t="s">
        <v>65</v>
      </c>
      <c r="D103" s="69" t="s">
        <v>93</v>
      </c>
      <c r="E103" s="102"/>
      <c r="F103" s="102"/>
      <c r="G103" s="139"/>
      <c r="H103" s="139"/>
    </row>
    <row r="104" spans="1:8" ht="45.75" customHeight="1">
      <c r="A104" s="12"/>
      <c r="B104" s="22">
        <v>92</v>
      </c>
      <c r="C104" s="46" t="s">
        <v>159</v>
      </c>
      <c r="D104" s="69" t="s">
        <v>93</v>
      </c>
      <c r="E104" s="102" t="s">
        <v>128</v>
      </c>
      <c r="F104" s="102"/>
      <c r="G104" s="139"/>
      <c r="H104" s="139"/>
    </row>
    <row r="105" spans="1:8" ht="45.75" customHeight="1">
      <c r="A105" s="12"/>
      <c r="B105" s="22">
        <v>93</v>
      </c>
      <c r="C105" s="46" t="s">
        <v>77</v>
      </c>
      <c r="D105" s="69" t="s">
        <v>93</v>
      </c>
      <c r="E105" s="102"/>
      <c r="F105" s="102"/>
      <c r="G105" s="139"/>
      <c r="H105" s="139"/>
    </row>
    <row r="106" spans="1:8" ht="30" customHeight="1">
      <c r="A106" s="12"/>
      <c r="B106" s="22">
        <v>94</v>
      </c>
      <c r="C106" s="47" t="s">
        <v>167</v>
      </c>
      <c r="D106" s="69" t="str">
        <v>希望</v>
      </c>
      <c r="E106" s="102"/>
      <c r="F106" s="102"/>
      <c r="G106" s="139"/>
      <c r="H106" s="139"/>
    </row>
    <row r="107" spans="1:8" ht="53.25" customHeight="1">
      <c r="A107" s="12"/>
      <c r="B107" s="28">
        <v>95</v>
      </c>
      <c r="C107" s="40" t="s">
        <v>160</v>
      </c>
      <c r="D107" s="70" t="s">
        <v>93</v>
      </c>
      <c r="E107" s="102" t="s">
        <v>128</v>
      </c>
      <c r="F107" s="102"/>
      <c r="G107" s="139"/>
      <c r="H107" s="139"/>
    </row>
    <row r="108" spans="1:8" ht="74.25" customHeight="1">
      <c r="A108" s="16" t="s">
        <v>12</v>
      </c>
      <c r="B108" s="29">
        <v>96</v>
      </c>
      <c r="C108" s="44" t="s">
        <v>78</v>
      </c>
      <c r="D108" s="68" t="s">
        <v>93</v>
      </c>
      <c r="E108" s="93"/>
      <c r="F108" s="86"/>
      <c r="G108" s="140"/>
      <c r="H108" s="134"/>
    </row>
    <row r="109" spans="1:8" ht="65.25" customHeight="1">
      <c r="A109" s="17" t="s">
        <v>16</v>
      </c>
      <c r="B109" s="29">
        <v>97</v>
      </c>
      <c r="C109" s="44" t="s">
        <v>116</v>
      </c>
      <c r="D109" s="71" t="str">
        <v>希望</v>
      </c>
      <c r="E109" s="103"/>
      <c r="F109" s="94"/>
      <c r="G109" s="140"/>
      <c r="H109" s="134"/>
    </row>
    <row r="110" spans="1:8" s="8" customFormat="1" ht="42" customHeight="1">
      <c r="A110" s="11" t="s">
        <v>23</v>
      </c>
      <c r="B110" s="22">
        <v>98</v>
      </c>
      <c r="C110" s="36" t="s">
        <v>168</v>
      </c>
      <c r="D110" s="58" t="s">
        <v>93</v>
      </c>
      <c r="E110" s="88"/>
      <c r="F110" s="88"/>
      <c r="G110" s="135"/>
      <c r="H110" s="135"/>
    </row>
    <row r="111" spans="1:8" s="8" customFormat="1" ht="49.5" customHeight="1">
      <c r="A111" s="12"/>
      <c r="B111" s="22">
        <v>99</v>
      </c>
      <c r="C111" s="36" t="s">
        <v>111</v>
      </c>
      <c r="D111" s="59" t="str">
        <v>希望</v>
      </c>
      <c r="E111" s="99"/>
      <c r="F111" s="99"/>
      <c r="G111" s="135"/>
      <c r="H111" s="135"/>
    </row>
    <row r="112" spans="1:8" s="8" customFormat="1" ht="52.5" customHeight="1">
      <c r="A112" s="12"/>
      <c r="B112" s="22">
        <v>100</v>
      </c>
      <c r="C112" s="36" t="s">
        <v>117</v>
      </c>
      <c r="D112" s="58" t="s">
        <v>93</v>
      </c>
      <c r="E112" s="100"/>
      <c r="F112" s="100"/>
      <c r="G112" s="135"/>
      <c r="H112" s="135"/>
    </row>
    <row r="113" spans="1:9" s="8" customFormat="1" ht="30" customHeight="1">
      <c r="A113" s="12"/>
      <c r="B113" s="22">
        <v>101</v>
      </c>
      <c r="C113" s="36" t="s">
        <v>118</v>
      </c>
      <c r="D113" s="59" t="str">
        <v>希望</v>
      </c>
      <c r="E113" s="99"/>
      <c r="F113" s="99"/>
      <c r="G113" s="135"/>
      <c r="H113" s="135"/>
    </row>
    <row r="114" spans="1:9" s="8" customFormat="1" ht="53.25" customHeight="1">
      <c r="A114" s="12"/>
      <c r="B114" s="22">
        <v>102</v>
      </c>
      <c r="C114" s="36" t="s">
        <v>82</v>
      </c>
      <c r="D114" s="58" t="s">
        <v>93</v>
      </c>
      <c r="E114" s="100"/>
      <c r="F114" s="100"/>
      <c r="G114" s="135"/>
      <c r="H114" s="135"/>
    </row>
    <row r="115" spans="1:9" s="8" customFormat="1" ht="66" customHeight="1">
      <c r="A115" s="12"/>
      <c r="B115" s="22">
        <v>103</v>
      </c>
      <c r="C115" s="36" t="s">
        <v>84</v>
      </c>
      <c r="D115" s="59" t="str">
        <v>希望</v>
      </c>
      <c r="E115" s="100"/>
      <c r="F115" s="100"/>
      <c r="G115" s="135"/>
      <c r="H115" s="135"/>
    </row>
    <row r="116" spans="1:9" s="8" customFormat="1" ht="50.25" customHeight="1">
      <c r="A116" s="12"/>
      <c r="B116" s="22">
        <v>104</v>
      </c>
      <c r="C116" s="36" t="s">
        <v>40</v>
      </c>
      <c r="D116" s="58" t="s">
        <v>93</v>
      </c>
      <c r="E116" s="100"/>
      <c r="F116" s="100"/>
      <c r="G116" s="135"/>
      <c r="H116" s="135"/>
    </row>
    <row r="117" spans="1:9" s="8" customFormat="1" ht="30" customHeight="1">
      <c r="A117" s="15"/>
      <c r="B117" s="28">
        <v>105</v>
      </c>
      <c r="C117" s="48" t="s">
        <v>83</v>
      </c>
      <c r="D117" s="68" t="s">
        <v>93</v>
      </c>
      <c r="E117" s="93"/>
      <c r="F117" s="93"/>
      <c r="G117" s="135"/>
      <c r="H117" s="135"/>
    </row>
    <row r="118" spans="1:9" s="8" customFormat="1" ht="30" customHeight="1">
      <c r="A118" s="11" t="s">
        <v>24</v>
      </c>
      <c r="B118" s="22">
        <v>106</v>
      </c>
      <c r="C118" s="40" t="s">
        <v>85</v>
      </c>
      <c r="D118" s="64" t="s">
        <v>93</v>
      </c>
      <c r="E118" s="86"/>
      <c r="F118" s="86"/>
      <c r="G118" s="135"/>
      <c r="H118" s="135"/>
    </row>
    <row r="119" spans="1:9" s="8" customFormat="1" ht="30.75" customHeight="1">
      <c r="A119" s="12"/>
      <c r="B119" s="22">
        <v>107</v>
      </c>
      <c r="C119" s="49" t="s">
        <v>86</v>
      </c>
      <c r="D119" s="64" t="s">
        <v>93</v>
      </c>
      <c r="E119" s="104"/>
      <c r="F119" s="112"/>
      <c r="G119" s="138"/>
      <c r="H119" s="138"/>
    </row>
    <row r="120" spans="1:9" s="8" customFormat="1" ht="30" customHeight="1">
      <c r="A120" s="12"/>
      <c r="B120" s="22">
        <v>108</v>
      </c>
      <c r="C120" s="40" t="s">
        <v>87</v>
      </c>
      <c r="D120" s="62" t="str">
        <v>希望</v>
      </c>
      <c r="E120" s="94"/>
      <c r="F120" s="94"/>
      <c r="G120" s="135"/>
      <c r="H120" s="135"/>
    </row>
    <row r="121" spans="1:9" s="8" customFormat="1" ht="30" customHeight="1">
      <c r="A121" s="12"/>
      <c r="B121" s="22">
        <v>109</v>
      </c>
      <c r="C121" s="41" t="s">
        <v>6</v>
      </c>
      <c r="D121" s="63" t="s">
        <v>93</v>
      </c>
      <c r="E121" s="86"/>
      <c r="F121" s="86"/>
      <c r="G121" s="135"/>
      <c r="H121" s="135"/>
    </row>
    <row r="122" spans="1:9" s="8" customFormat="1" ht="24.75" customHeight="1">
      <c r="A122" s="12"/>
      <c r="B122" s="22">
        <v>110</v>
      </c>
      <c r="C122" s="36" t="s">
        <v>115</v>
      </c>
      <c r="D122" s="58" t="s">
        <v>93</v>
      </c>
      <c r="E122" s="90"/>
      <c r="F122" s="90"/>
      <c r="G122" s="138"/>
      <c r="H122" s="138"/>
      <c r="I122" s="7"/>
    </row>
    <row r="123" spans="1:9" ht="30" customHeight="1">
      <c r="A123" s="12"/>
      <c r="B123" s="22">
        <v>111</v>
      </c>
      <c r="C123" s="36" t="s">
        <v>88</v>
      </c>
      <c r="D123" s="59" t="str">
        <v>希望</v>
      </c>
      <c r="E123" s="89"/>
      <c r="F123" s="89"/>
      <c r="G123" s="132"/>
      <c r="H123" s="132"/>
    </row>
    <row r="124" spans="1:9" ht="30" customHeight="1">
      <c r="A124" s="12"/>
      <c r="B124" s="22">
        <v>112</v>
      </c>
      <c r="C124" s="36" t="s">
        <v>119</v>
      </c>
      <c r="D124" s="59" t="str">
        <v>希望</v>
      </c>
      <c r="E124" s="89" t="s">
        <v>128</v>
      </c>
      <c r="F124" s="89"/>
      <c r="G124" s="132"/>
      <c r="H124" s="132"/>
    </row>
    <row r="125" spans="1:9" ht="30.75" customHeight="1">
      <c r="A125" s="12"/>
      <c r="B125" s="22">
        <v>113</v>
      </c>
      <c r="C125" s="36" t="s">
        <v>80</v>
      </c>
      <c r="D125" s="58" t="s">
        <v>93</v>
      </c>
      <c r="E125" s="90"/>
      <c r="F125" s="90"/>
      <c r="G125" s="132"/>
      <c r="H125" s="132"/>
    </row>
    <row r="126" spans="1:9" ht="30" customHeight="1">
      <c r="A126" s="12"/>
      <c r="B126" s="22">
        <v>114</v>
      </c>
      <c r="C126" s="36" t="s">
        <v>89</v>
      </c>
      <c r="D126" s="58" t="s">
        <v>93</v>
      </c>
      <c r="E126" s="90"/>
      <c r="F126" s="90"/>
      <c r="G126" s="132"/>
      <c r="H126" s="132"/>
    </row>
    <row r="127" spans="1:9" ht="30" customHeight="1">
      <c r="A127" s="15"/>
      <c r="B127" s="22">
        <v>115</v>
      </c>
      <c r="C127" s="37" t="s">
        <v>90</v>
      </c>
      <c r="D127" s="66" t="str">
        <v>希望</v>
      </c>
      <c r="E127" s="105"/>
      <c r="F127" s="118"/>
      <c r="G127" s="133"/>
      <c r="H127" s="133"/>
    </row>
    <row r="128" spans="1:9" ht="30" customHeight="1">
      <c r="A128" s="11" t="s">
        <v>27</v>
      </c>
      <c r="B128" s="22">
        <v>116</v>
      </c>
      <c r="C128" s="40" t="s">
        <v>120</v>
      </c>
      <c r="D128" s="66" t="str">
        <v>希望</v>
      </c>
      <c r="E128" s="86" t="s">
        <v>128</v>
      </c>
      <c r="F128" s="86"/>
      <c r="G128" s="135"/>
      <c r="H128" s="135"/>
    </row>
    <row r="129" spans="1:8" ht="37.5" customHeight="1">
      <c r="A129" s="12"/>
      <c r="B129" s="22">
        <v>117</v>
      </c>
      <c r="C129" s="40" t="s">
        <v>122</v>
      </c>
      <c r="D129" s="66" t="str">
        <v>希望</v>
      </c>
      <c r="E129" s="93"/>
      <c r="F129" s="93"/>
      <c r="G129" s="135"/>
      <c r="H129" s="135"/>
    </row>
    <row r="130" spans="1:8" ht="30" customHeight="1">
      <c r="A130" s="12"/>
      <c r="B130" s="28">
        <v>118</v>
      </c>
      <c r="C130" s="40" t="s">
        <v>123</v>
      </c>
      <c r="D130" s="66" t="str">
        <v>希望</v>
      </c>
      <c r="E130" s="94"/>
      <c r="F130" s="94"/>
      <c r="G130" s="135"/>
      <c r="H130" s="135"/>
    </row>
    <row r="131" spans="1:8" ht="30" customHeight="1">
      <c r="A131" s="12"/>
      <c r="B131" s="22">
        <v>119</v>
      </c>
      <c r="C131" s="40" t="s">
        <v>125</v>
      </c>
      <c r="D131" s="66" t="str">
        <v>希望</v>
      </c>
      <c r="E131" s="86"/>
      <c r="F131" s="86"/>
      <c r="G131" s="135"/>
      <c r="H131" s="135"/>
    </row>
    <row r="132" spans="1:8" ht="30" customHeight="1">
      <c r="A132" s="15"/>
      <c r="B132" s="22">
        <v>120</v>
      </c>
      <c r="C132" s="40" t="s">
        <v>126</v>
      </c>
      <c r="D132" s="66" t="str">
        <v>希望</v>
      </c>
      <c r="E132" s="86"/>
      <c r="F132" s="86"/>
      <c r="G132" s="135"/>
      <c r="H132" s="135"/>
    </row>
    <row r="133" spans="1:8" ht="30" customHeight="1"/>
    <row r="134" spans="1:8" ht="32.25" customHeight="1">
      <c r="F134" s="119" t="s">
        <v>134</v>
      </c>
      <c r="G134" s="141">
        <f>SUM($G$5:$G$132)</f>
        <v>0</v>
      </c>
    </row>
    <row r="135" spans="1:8" ht="30" customHeight="1">
      <c r="F135" s="119" t="s">
        <v>135</v>
      </c>
      <c r="G135" s="141">
        <f>SUMIFS($G$5:$G$132,$D$5:$D$132,"必須",$F$5:$F$132,"△")</f>
        <v>0</v>
      </c>
    </row>
    <row r="136" spans="1:8" ht="30" customHeight="1">
      <c r="F136" s="119" t="s">
        <v>136</v>
      </c>
      <c r="G136" s="141">
        <f>SUMIFS($G$5:$G$132,$D$5:$D$132,"希望",$F$5:$F$132,"△")</f>
        <v>0</v>
      </c>
    </row>
    <row r="137" spans="1:8" ht="30" customHeight="1">
      <c r="F137" s="120"/>
      <c r="G137" s="142"/>
    </row>
    <row r="138" spans="1:8" ht="30" customHeight="1">
      <c r="F138" s="121"/>
      <c r="G138" s="143"/>
      <c r="H138" s="7"/>
    </row>
    <row r="139" spans="1:8" ht="30" customHeight="1">
      <c r="D139" s="72" t="s">
        <v>94</v>
      </c>
      <c r="E139" s="72" t="s">
        <v>96</v>
      </c>
      <c r="F139" s="122" t="s">
        <v>170</v>
      </c>
      <c r="G139" s="144">
        <f>COUNTIFS($D$4:$D$132,"必須",$E$4:$E$132,"◎",$F$4:$F$132,"◎")</f>
        <v>0</v>
      </c>
      <c r="H139" s="7"/>
    </row>
    <row r="140" spans="1:8" ht="30" customHeight="1">
      <c r="D140" s="73"/>
      <c r="E140" s="73"/>
      <c r="F140" s="123" t="s">
        <v>169</v>
      </c>
      <c r="G140" s="145">
        <f>COUNTIFS($D$4:$D$132,"必須",$E$4:$E$132,"○",$F$4:$F$132,"◎")</f>
        <v>0</v>
      </c>
      <c r="H140" s="7"/>
    </row>
    <row r="141" spans="1:8" ht="30" customHeight="1">
      <c r="D141" s="73"/>
      <c r="E141" s="75"/>
      <c r="F141" s="124"/>
      <c r="G141" s="146">
        <f>COUNTIFS($D$4:$D$132,"必須",$E$4:$E$132,"",$F$4:$F$132,"◎")</f>
        <v>0</v>
      </c>
      <c r="H141" s="7"/>
    </row>
    <row r="142" spans="1:8" ht="30" customHeight="1">
      <c r="D142" s="73"/>
      <c r="E142" s="72" t="s">
        <v>128</v>
      </c>
      <c r="F142" s="122" t="s">
        <v>170</v>
      </c>
      <c r="G142" s="144">
        <f>COUNTIFS($D$4:$D$132,"必須",$E$4:$E$132,"◎",$F$4:$F$132,"○")</f>
        <v>0</v>
      </c>
      <c r="H142" s="7"/>
    </row>
    <row r="143" spans="1:8" ht="30" customHeight="1">
      <c r="D143" s="73"/>
      <c r="E143" s="73"/>
      <c r="F143" s="123" t="s">
        <v>169</v>
      </c>
      <c r="G143" s="145">
        <f>COUNTIFS($D$4:$D$132,"必須",$E$4:$E$132,"○",$F$4:$F$132,"○")</f>
        <v>0</v>
      </c>
      <c r="H143" s="7"/>
    </row>
    <row r="144" spans="1:8" ht="30" customHeight="1">
      <c r="D144" s="73"/>
      <c r="E144" s="75"/>
      <c r="F144" s="124"/>
      <c r="G144" s="146">
        <f>COUNTIFS($D$4:$D$132,"必須",$E$4:$E$132,"",$F$4:$F$132,"○")</f>
        <v>0</v>
      </c>
      <c r="H144" s="7"/>
    </row>
    <row r="145" spans="3:8" ht="30" customHeight="1">
      <c r="D145" s="73"/>
      <c r="E145" s="72" t="s">
        <v>92</v>
      </c>
      <c r="F145" s="122" t="s">
        <v>170</v>
      </c>
      <c r="G145" s="144">
        <f>COUNTIFS($D$4:$D$132,"必須",$E$4:$E$132,"◎",$F$4:$F$132,"△")</f>
        <v>0</v>
      </c>
      <c r="H145" s="7"/>
    </row>
    <row r="146" spans="3:8" ht="30" customHeight="1">
      <c r="D146" s="73"/>
      <c r="E146" s="73"/>
      <c r="F146" s="123" t="s">
        <v>169</v>
      </c>
      <c r="G146" s="145">
        <f>COUNTIFS($D$4:$D$132,"必須",$E$4:$E$132,"○",$F$4:$F$132,"△")</f>
        <v>0</v>
      </c>
      <c r="H146" s="7"/>
    </row>
    <row r="147" spans="3:8" ht="30" customHeight="1">
      <c r="D147" s="73"/>
      <c r="E147" s="75"/>
      <c r="F147" s="124"/>
      <c r="G147" s="146">
        <f>COUNTIFS($D$4:$D$132,"必須",$E$4:$E$132,"",$F$4:$F$132,"△")</f>
        <v>0</v>
      </c>
      <c r="H147" s="7"/>
    </row>
    <row r="148" spans="3:8" ht="30" customHeight="1">
      <c r="C148" s="50" t="s">
        <v>26</v>
      </c>
      <c r="D148" s="74"/>
      <c r="E148" s="106" t="s">
        <v>133</v>
      </c>
      <c r="F148" s="125"/>
      <c r="G148" s="147">
        <f>COUNTIFS($D$4:$D$132,"必須",$F$4:$F$132,"×")</f>
        <v>0</v>
      </c>
      <c r="H148" s="7"/>
    </row>
    <row r="149" spans="3:8" ht="30" customHeight="1">
      <c r="D149" s="72" t="s">
        <v>171</v>
      </c>
      <c r="E149" s="72" t="s">
        <v>96</v>
      </c>
      <c r="F149" s="122" t="s">
        <v>170</v>
      </c>
      <c r="G149" s="144">
        <f>COUNTIFS($D$4:$D$132,"希望",$E$4:$E$132,"◎",$F$4:$F$132,"◎")</f>
        <v>0</v>
      </c>
      <c r="H149" s="7"/>
    </row>
    <row r="150" spans="3:8" ht="30" customHeight="1">
      <c r="D150" s="73"/>
      <c r="E150" s="73"/>
      <c r="F150" s="123" t="s">
        <v>169</v>
      </c>
      <c r="G150" s="145">
        <f>COUNTIFS($D$4:$D$132,"希望",$E$4:$E$132,"○",$F$4:$F$132,"◎")</f>
        <v>0</v>
      </c>
      <c r="H150" s="7"/>
    </row>
    <row r="151" spans="3:8" ht="30" customHeight="1">
      <c r="D151" s="73"/>
      <c r="E151" s="75"/>
      <c r="F151" s="124"/>
      <c r="G151" s="146">
        <f>COUNTIFS($D$4:$D$132,"希望",$E$4:$E$132,"",$F$4:$F$132,"◎")</f>
        <v>0</v>
      </c>
      <c r="H151" s="7"/>
    </row>
    <row r="152" spans="3:8" ht="30" customHeight="1">
      <c r="D152" s="73"/>
      <c r="E152" s="72" t="s">
        <v>128</v>
      </c>
      <c r="F152" s="122" t="s">
        <v>170</v>
      </c>
      <c r="G152" s="144">
        <f>COUNTIFS($D$4:$D$132,"希望",$E$4:$E$132,"◎",$F$4:$F$132,"○")</f>
        <v>0</v>
      </c>
      <c r="H152" s="7"/>
    </row>
    <row r="153" spans="3:8" ht="30" customHeight="1">
      <c r="D153" s="73"/>
      <c r="E153" s="73"/>
      <c r="F153" s="123" t="s">
        <v>169</v>
      </c>
      <c r="G153" s="145">
        <f>COUNTIFS($D$4:$D$132,"希望",$E$4:$E$132,"○",$F$4:$F$132,"○")</f>
        <v>0</v>
      </c>
      <c r="H153" s="7"/>
    </row>
    <row r="154" spans="3:8" ht="30" customHeight="1">
      <c r="D154" s="73"/>
      <c r="E154" s="75"/>
      <c r="F154" s="124"/>
      <c r="G154" s="146">
        <f>COUNTIFS($D$4:$D$132,"希望",$E$4:$E$132,"",$F$4:$F$132,"○")</f>
        <v>0</v>
      </c>
      <c r="H154" s="7"/>
    </row>
    <row r="155" spans="3:8" ht="30" customHeight="1">
      <c r="D155" s="73"/>
      <c r="E155" s="72" t="s">
        <v>92</v>
      </c>
      <c r="F155" s="122" t="s">
        <v>170</v>
      </c>
      <c r="G155" s="144">
        <f>COUNTIFS($D$4:$D$132,"希望",$E$4:$E$132,"◎",$F$4:$F$132,"△")</f>
        <v>0</v>
      </c>
      <c r="H155" s="7"/>
    </row>
    <row r="156" spans="3:8" ht="30" customHeight="1">
      <c r="D156" s="73"/>
      <c r="E156" s="73"/>
      <c r="F156" s="123" t="s">
        <v>169</v>
      </c>
      <c r="G156" s="145">
        <f>COUNTIFS($D$4:$D$132,"希望",$E$4:$E$132,"○",$F$4:$F$132,"△")</f>
        <v>0</v>
      </c>
      <c r="H156" s="7"/>
    </row>
    <row r="157" spans="3:8" ht="30" customHeight="1">
      <c r="D157" s="75"/>
      <c r="E157" s="75"/>
      <c r="F157" s="124"/>
      <c r="G157" s="146">
        <f>COUNTIFS($D$4:$D$132,"希望",$E$4:$E$132,"",$F$4:$F$132,"△")</f>
        <v>0</v>
      </c>
      <c r="H157" s="7"/>
    </row>
    <row r="158" spans="3:8" ht="30" customHeight="1">
      <c r="D158" s="76"/>
      <c r="E158" s="107" t="s">
        <v>133</v>
      </c>
      <c r="F158" s="126"/>
      <c r="G158" s="141">
        <f>COUNTIFS($D$4:$D$132,"希望",$F$4:$F$132,"×")</f>
        <v>0</v>
      </c>
    </row>
    <row r="159" spans="3:8" ht="30" customHeight="1"/>
    <row r="160" spans="3:8"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sheetData>
  <autoFilter ref="A3:J132"/>
  <mergeCells count="10">
    <mergeCell ref="A4:A9"/>
    <mergeCell ref="A28:A32"/>
    <mergeCell ref="A33:A36"/>
    <mergeCell ref="A128:A132"/>
    <mergeCell ref="A37:A51"/>
    <mergeCell ref="A52:A63"/>
    <mergeCell ref="A64:A91"/>
    <mergeCell ref="A92:A107"/>
    <mergeCell ref="A110:A117"/>
    <mergeCell ref="A118:A127"/>
  </mergeCells>
  <phoneticPr fontId="3"/>
  <dataValidations count="3">
    <dataValidation type="list" allowBlank="1" showDropDown="0" showInputMessage="1" showErrorMessage="1" sqref="F160:F1048463 F133 F1:F2">
      <formula1>$P$1:$P$4</formula1>
    </dataValidation>
    <dataValidation type="list" allowBlank="1" showDropDown="0" showInputMessage="1" showErrorMessage="1" sqref="F4:F132">
      <formula1>$J$1:$J$4</formula1>
    </dataValidation>
    <dataValidation type="list" allowBlank="1" showDropDown="0" showInputMessage="1" showErrorMessage="1" sqref="E139:E158">
      <formula1>$S$1:$S$4</formula1>
    </dataValidation>
  </dataValidations>
  <pageMargins left="0.23622047244094488" right="0.23622047244094488" top="0.74803149606299213" bottom="0.74803149606299213" header="0.31496062992125984" footer="0.31496062992125984"/>
  <pageSetup paperSize="9" scale="57" fitToWidth="1" fitToHeight="0" orientation="portrait" usePrinterDefaults="1" r:id="rId1"/>
  <headerFooter scaleWithDoc="0" alignWithMargins="0">
    <oddFooter>&amp;R&amp;P/&amp;N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soumu</cp:lastModifiedBy>
  <dcterms:created xsi:type="dcterms:W3CDTF">2026-06-12T01:19:50Z</dcterms:created>
  <dcterms:modified xsi:type="dcterms:W3CDTF">2026-07-10T06:54:55Z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6.0.1.0</vt:lpwstr>
      <vt:lpwstr>6.0.2.0</vt:lpwstr>
    </vt:vector>
  </property>
  <property fmtid="{DCFEDD21-7773-49B2-8022-6FC58DB5260B}" pid="3" name="LastSavedVersion">
    <vt:lpwstr>6.0.2.0</vt:lpwstr>
  </property>
  <property fmtid="{DCFEDD21-7773-49B2-8022-6FC58DB5260B}" pid="4" name="LastSavedDate">
    <vt:filetime>2026-07-10T06:54:55Z</vt:filetime>
  </property>
</Properties>
</file>